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23 TKD dokumenty/liga/"/>
    </mc:Choice>
  </mc:AlternateContent>
  <xr:revisionPtr revIDLastSave="0" documentId="13_ncr:1_{C51C572B-148A-AE4E-9404-E586C7E164E7}" xr6:coauthVersionLast="47" xr6:coauthVersionMax="47" xr10:uidLastSave="{00000000-0000-0000-0000-000000000000}"/>
  <bookViews>
    <workbookView xWindow="0" yWindow="500" windowWidth="27640" windowHeight="15940" xr2:uid="{96565A8F-AE5E-604C-B76B-CDFCC04D9321}"/>
  </bookViews>
  <sheets>
    <sheet name="Jednotlivci" sheetId="1" r:id="rId1"/>
    <sheet name="Pary" sheetId="3" r:id="rId2"/>
    <sheet name="Trojica" sheetId="4" r:id="rId3"/>
    <sheet name="Para" sheetId="2" r:id="rId4"/>
  </sheets>
  <definedNames>
    <definedName name="_xlnm._FilterDatabase" localSheetId="0" hidden="1">Jednotlivci!$A$6:$XFA$130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10" i="1" l="1"/>
  <c r="AP111" i="1"/>
  <c r="AP86" i="1"/>
  <c r="AG5" i="2"/>
  <c r="AP97" i="1"/>
  <c r="AP96" i="1"/>
  <c r="AP89" i="1"/>
  <c r="AP64" i="1"/>
  <c r="AP51" i="1"/>
  <c r="AP16" i="1"/>
  <c r="AP17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18" i="1"/>
  <c r="AP19" i="1"/>
  <c r="AP20" i="1"/>
  <c r="AP14" i="1"/>
  <c r="AP15" i="1"/>
  <c r="AP93" i="1"/>
  <c r="AP90" i="1"/>
  <c r="AP91" i="1"/>
  <c r="AP92" i="1"/>
  <c r="AP94" i="1"/>
  <c r="AP95" i="1"/>
  <c r="AP98" i="1"/>
  <c r="AP99" i="1"/>
  <c r="AP88" i="1"/>
  <c r="AP87" i="1"/>
  <c r="AP122" i="1"/>
  <c r="AP124" i="1"/>
  <c r="AP125" i="1"/>
  <c r="AP126" i="1"/>
  <c r="AP127" i="1"/>
  <c r="AP128" i="1"/>
  <c r="AP115" i="1"/>
  <c r="AP129" i="1"/>
  <c r="AP113" i="1"/>
  <c r="AP123" i="1"/>
  <c r="AC85" i="1"/>
  <c r="AP85" i="1" s="1"/>
  <c r="AC110" i="1"/>
  <c r="AG8" i="2"/>
  <c r="AG6" i="2"/>
  <c r="AP53" i="1"/>
  <c r="AP62" i="1"/>
  <c r="AP63" i="1"/>
  <c r="AP65" i="1"/>
  <c r="AP54" i="1"/>
  <c r="AP55" i="1"/>
  <c r="AP56" i="1"/>
  <c r="AP58" i="1"/>
  <c r="U16" i="3"/>
  <c r="U18" i="3"/>
  <c r="U20" i="3"/>
  <c r="U22" i="3"/>
  <c r="U24" i="3"/>
  <c r="U26" i="3"/>
  <c r="U28" i="3"/>
  <c r="U30" i="3"/>
  <c r="U10" i="3"/>
  <c r="U12" i="3"/>
  <c r="U14" i="3"/>
  <c r="U56" i="3"/>
  <c r="U8" i="3"/>
  <c r="U6" i="3"/>
  <c r="U48" i="3"/>
  <c r="U44" i="3"/>
  <c r="U52" i="3"/>
  <c r="U50" i="3"/>
  <c r="U54" i="3"/>
  <c r="U46" i="3"/>
  <c r="U34" i="3"/>
  <c r="U36" i="3"/>
  <c r="U38" i="3"/>
  <c r="U40" i="3"/>
  <c r="U42" i="3"/>
  <c r="U32" i="3"/>
  <c r="AP49" i="1"/>
  <c r="AP108" i="1"/>
  <c r="AP106" i="1"/>
  <c r="AP100" i="1"/>
  <c r="AP107" i="1"/>
  <c r="AP67" i="1"/>
  <c r="AP68" i="1"/>
  <c r="AP69" i="1"/>
  <c r="AP66" i="1"/>
  <c r="AP57" i="1"/>
  <c r="AP83" i="1"/>
  <c r="AP84" i="1"/>
  <c r="AG17" i="2"/>
  <c r="AP103" i="1"/>
  <c r="AP102" i="1"/>
  <c r="AP104" i="1"/>
  <c r="AP105" i="1"/>
  <c r="AP109" i="1"/>
  <c r="AP101" i="1"/>
  <c r="AG14" i="2"/>
  <c r="AG15" i="2"/>
  <c r="AG16" i="2"/>
  <c r="AP71" i="1"/>
  <c r="AP59" i="1"/>
  <c r="AP73" i="1"/>
  <c r="AP72" i="1"/>
  <c r="AP74" i="1"/>
  <c r="AP75" i="1"/>
  <c r="AP76" i="1"/>
  <c r="AP77" i="1"/>
  <c r="AP78" i="1"/>
  <c r="AP79" i="1"/>
  <c r="AP80" i="1"/>
  <c r="AP81" i="1"/>
  <c r="AP82" i="1"/>
  <c r="AP70" i="1"/>
  <c r="AP52" i="1"/>
  <c r="AP47" i="1"/>
  <c r="AP48" i="1"/>
  <c r="AP43" i="1"/>
  <c r="AP44" i="1"/>
  <c r="AP45" i="1"/>
  <c r="AP46" i="1"/>
  <c r="AP50" i="1"/>
  <c r="AP9" i="1"/>
  <c r="AP7" i="1"/>
  <c r="AP11" i="1"/>
  <c r="AP10" i="1"/>
  <c r="AP12" i="1"/>
  <c r="AP13" i="1"/>
  <c r="X9" i="4"/>
  <c r="AP60" i="1" l="1"/>
  <c r="AP61" i="1"/>
  <c r="AP116" i="1"/>
  <c r="AP121" i="1"/>
  <c r="AP117" i="1"/>
  <c r="AP118" i="1"/>
  <c r="AP119" i="1"/>
  <c r="AP114" i="1"/>
  <c r="AP112" i="1"/>
  <c r="AP120" i="1"/>
  <c r="AP130" i="1"/>
  <c r="AP6" i="1"/>
  <c r="AP8" i="1"/>
  <c r="AG7" i="2"/>
  <c r="AG11" i="2"/>
  <c r="AG12" i="2" l="1"/>
  <c r="AG13" i="2"/>
  <c r="AG10" i="2" l="1"/>
  <c r="AG9" i="2"/>
  <c r="X12" i="4"/>
  <c r="X15" i="4" l="1"/>
  <c r="X6" i="4"/>
  <c r="XFA9" i="1" l="1"/>
</calcChain>
</file>

<file path=xl/sharedStrings.xml><?xml version="1.0" encoding="utf-8"?>
<sst xmlns="http://schemas.openxmlformats.org/spreadsheetml/2006/main" count="1445" uniqueCount="283">
  <si>
    <t>Klub</t>
  </si>
  <si>
    <t>Meno a Priezvisko</t>
  </si>
  <si>
    <t>Stupeň</t>
  </si>
  <si>
    <t>Kategória</t>
  </si>
  <si>
    <t>Pupils D</t>
  </si>
  <si>
    <t>ILYO CUP</t>
  </si>
  <si>
    <t>1.</t>
  </si>
  <si>
    <t>1.miesto</t>
  </si>
  <si>
    <t>2.miesto</t>
  </si>
  <si>
    <t>3.miesto</t>
  </si>
  <si>
    <t>bez</t>
  </si>
  <si>
    <t>delené 2</t>
  </si>
  <si>
    <t>TKD Hnusta</t>
  </si>
  <si>
    <t>7.Gup</t>
  </si>
  <si>
    <t>KORYO UPJS KE</t>
  </si>
  <si>
    <t>YC D</t>
  </si>
  <si>
    <t>YC C</t>
  </si>
  <si>
    <t>KORYO Panthers RV</t>
  </si>
  <si>
    <t>2.</t>
  </si>
  <si>
    <t>3.</t>
  </si>
  <si>
    <t>SKP Ryong BA</t>
  </si>
  <si>
    <t>SKP KE  ILYO TKD</t>
  </si>
  <si>
    <t>ILYO TR</t>
  </si>
  <si>
    <t>Sammon Kaya</t>
  </si>
  <si>
    <t>C D</t>
  </si>
  <si>
    <t>C C</t>
  </si>
  <si>
    <t>Falcon RS</t>
  </si>
  <si>
    <t>Vyskocani Adrian</t>
  </si>
  <si>
    <t>TKD 4U</t>
  </si>
  <si>
    <t>HAKIMI RV</t>
  </si>
  <si>
    <t>C B</t>
  </si>
  <si>
    <t>Mitro Leonard</t>
  </si>
  <si>
    <t>Kamencova Lenka</t>
  </si>
  <si>
    <t>J C</t>
  </si>
  <si>
    <t xml:space="preserve">Nguyen Bat Tung </t>
  </si>
  <si>
    <t>J B</t>
  </si>
  <si>
    <t>Morova Timea</t>
  </si>
  <si>
    <t xml:space="preserve">Morova Tamara </t>
  </si>
  <si>
    <t>J A</t>
  </si>
  <si>
    <t>Matejka Matus</t>
  </si>
  <si>
    <t>Kaminska Michaela</t>
  </si>
  <si>
    <t>Pernischova Simona</t>
  </si>
  <si>
    <t>S B</t>
  </si>
  <si>
    <t>Babinska Jana</t>
  </si>
  <si>
    <t>S A 30</t>
  </si>
  <si>
    <t>S A 40</t>
  </si>
  <si>
    <t>Curik Dominik</t>
  </si>
  <si>
    <t>Bickos Peter</t>
  </si>
  <si>
    <t>Beresova Adriana</t>
  </si>
  <si>
    <t>Mravec Tomas</t>
  </si>
  <si>
    <t>Farkaš Roman</t>
  </si>
  <si>
    <t>P20 nad 30 B</t>
  </si>
  <si>
    <t>Miesto</t>
  </si>
  <si>
    <t>Body</t>
  </si>
  <si>
    <t>Kolo</t>
  </si>
  <si>
    <t>6.Gup</t>
  </si>
  <si>
    <t>5.Gup</t>
  </si>
  <si>
    <t>8.Gup</t>
  </si>
  <si>
    <t>1. Dan</t>
  </si>
  <si>
    <t>2. Dan</t>
  </si>
  <si>
    <t>4. Dan</t>
  </si>
  <si>
    <t>3. Gup</t>
  </si>
  <si>
    <t>4. Gup</t>
  </si>
  <si>
    <t>2. Gup</t>
  </si>
  <si>
    <t>Cassovia open</t>
  </si>
  <si>
    <t>YC B</t>
  </si>
  <si>
    <t>Thoresen Kira</t>
  </si>
  <si>
    <t>Markova Tamara</t>
  </si>
  <si>
    <t>9.Gup</t>
  </si>
  <si>
    <t>Kovacs Tobias</t>
  </si>
  <si>
    <t>SPOLU</t>
  </si>
  <si>
    <t>DETI</t>
  </si>
  <si>
    <t>ŽIACI</t>
  </si>
  <si>
    <t>KADETI</t>
  </si>
  <si>
    <t>JUNIORI</t>
  </si>
  <si>
    <t>SENIORI</t>
  </si>
  <si>
    <t>Bodovy kalendár POOMSAE</t>
  </si>
  <si>
    <t xml:space="preserve">Bodovy kalendár POOMSAE </t>
  </si>
  <si>
    <t>BEZ UMIESTNENIA</t>
  </si>
  <si>
    <t>4.GUP A VYŠŠIE</t>
  </si>
  <si>
    <t>VYSVETLENIE:</t>
  </si>
  <si>
    <t>Liga - SMERNICA</t>
  </si>
  <si>
    <t>Onderková Lilly</t>
  </si>
  <si>
    <t>Ukašíková Michaela</t>
  </si>
  <si>
    <t>1.Dan</t>
  </si>
  <si>
    <t xml:space="preserve">J B </t>
  </si>
  <si>
    <t>Hakimi TKD RV</t>
  </si>
  <si>
    <t xml:space="preserve">J D </t>
  </si>
  <si>
    <t xml:space="preserve">S C </t>
  </si>
  <si>
    <t>Pidanicova Lilien</t>
  </si>
  <si>
    <t>Kuvik Tomáš</t>
  </si>
  <si>
    <t>MSR</t>
  </si>
  <si>
    <t>4.</t>
  </si>
  <si>
    <t>S A 50</t>
  </si>
  <si>
    <t>Hiczér Gabriel</t>
  </si>
  <si>
    <t>Suk Elizabeth</t>
  </si>
  <si>
    <t>Vrabcová Babrora</t>
  </si>
  <si>
    <t>Bohušová Gabriela</t>
  </si>
  <si>
    <t xml:space="preserve">3. Dan </t>
  </si>
  <si>
    <t>6. Gup</t>
  </si>
  <si>
    <t>4.miesto</t>
  </si>
  <si>
    <t>5.miesto</t>
  </si>
  <si>
    <t>5.</t>
  </si>
  <si>
    <t>6.</t>
  </si>
  <si>
    <t>Trenčín open</t>
  </si>
  <si>
    <t>Falcon Cup</t>
  </si>
  <si>
    <t>S D</t>
  </si>
  <si>
    <t xml:space="preserve">21.1.23		</t>
  </si>
  <si>
    <t>Pješčák Alexander</t>
  </si>
  <si>
    <t>P20 II2 do 30 D</t>
  </si>
  <si>
    <t>Štickner Vincent Lukas</t>
  </si>
  <si>
    <t>CC</t>
  </si>
  <si>
    <t>SB</t>
  </si>
  <si>
    <t>Štickner Ľubomír</t>
  </si>
  <si>
    <t>Vidinská Diana</t>
  </si>
  <si>
    <t>Kováčová Eva</t>
  </si>
  <si>
    <t>Artyukh Mária</t>
  </si>
  <si>
    <t>Artyukh Vasilisa</t>
  </si>
  <si>
    <t>Vančová Aneta</t>
  </si>
  <si>
    <t>Regeciová Michaela</t>
  </si>
  <si>
    <t>Vančová Veronika</t>
  </si>
  <si>
    <t>Šuk Jonathan</t>
  </si>
  <si>
    <t>Roláková Liliana</t>
  </si>
  <si>
    <t>P20 II2 do 30 C</t>
  </si>
  <si>
    <t>Farkaš Gejza</t>
  </si>
  <si>
    <t>Farkaš Teodor</t>
  </si>
  <si>
    <t>Demeter Dávid</t>
  </si>
  <si>
    <t>Antalová Alexandra Lea</t>
  </si>
  <si>
    <t>Narolská Veronica</t>
  </si>
  <si>
    <t>ILYO ZV</t>
  </si>
  <si>
    <t>Výboch Tomáš</t>
  </si>
  <si>
    <t>1. Gup</t>
  </si>
  <si>
    <t>P20 II1 do 30 B</t>
  </si>
  <si>
    <t xml:space="preserve">Lorinčíková Alexandra </t>
  </si>
  <si>
    <t>7. Gup</t>
  </si>
  <si>
    <t>5. Gup</t>
  </si>
  <si>
    <t>8. Gup</t>
  </si>
  <si>
    <t>Bodovy kalendár POOMSAE 2023</t>
  </si>
  <si>
    <t>Pidaničová Lilien</t>
  </si>
  <si>
    <t xml:space="preserve"> J A</t>
  </si>
  <si>
    <t>Čerňanová Sofia</t>
  </si>
  <si>
    <t>S D 50</t>
  </si>
  <si>
    <t>Kuchtová Dominika</t>
  </si>
  <si>
    <t>zlá kategória</t>
  </si>
  <si>
    <t>Krupáš Miloš</t>
  </si>
  <si>
    <t>P20 nad 30 C</t>
  </si>
  <si>
    <t>P20 II3 C</t>
  </si>
  <si>
    <t>Šabík Matej</t>
  </si>
  <si>
    <t>P20 II3 Junior D</t>
  </si>
  <si>
    <t>P30 žiaci C</t>
  </si>
  <si>
    <t>Bial Roland</t>
  </si>
  <si>
    <t>Zboinská Viktória</t>
  </si>
  <si>
    <t>Lani Martin</t>
  </si>
  <si>
    <t>Mág Adrián</t>
  </si>
  <si>
    <t>Spodniak Marek</t>
  </si>
  <si>
    <t>Bitala Marek</t>
  </si>
  <si>
    <t>Fekeshazy Oliver</t>
  </si>
  <si>
    <t xml:space="preserve">C C </t>
  </si>
  <si>
    <t>Zagyi Michal</t>
  </si>
  <si>
    <t>Horňák Andrej 15</t>
  </si>
  <si>
    <t xml:space="preserve">4. </t>
  </si>
  <si>
    <t>Klimoková Viktória</t>
  </si>
  <si>
    <t>D D</t>
  </si>
  <si>
    <t>Kuruová Nina</t>
  </si>
  <si>
    <t>Horňáková Michaela</t>
  </si>
  <si>
    <t>Zvodová Simona</t>
  </si>
  <si>
    <t>Szlovinec Marko</t>
  </si>
  <si>
    <t>Horňák Andrej 14</t>
  </si>
  <si>
    <t>C A</t>
  </si>
  <si>
    <t>Zagyiová Nátália</t>
  </si>
  <si>
    <t>Szlovinec Michal</t>
  </si>
  <si>
    <t>Surmaj Adam</t>
  </si>
  <si>
    <t>8.</t>
  </si>
  <si>
    <t>7.</t>
  </si>
  <si>
    <t>Šlachta Šimon</t>
  </si>
  <si>
    <t>Lehotský Ľuboslav</t>
  </si>
  <si>
    <t>Szántó Patrik Nathan</t>
  </si>
  <si>
    <t>Šidlo Patrik</t>
  </si>
  <si>
    <t>Vaško Richard</t>
  </si>
  <si>
    <t>Benčo Adam</t>
  </si>
  <si>
    <t>Kaminská Michaela</t>
  </si>
  <si>
    <t>Sústriková Sofia</t>
  </si>
  <si>
    <t>Marková Tamara</t>
  </si>
  <si>
    <t>Hevessyová Sarah</t>
  </si>
  <si>
    <t>Mág Adrian</t>
  </si>
  <si>
    <t>Bubáncová Tatiana</t>
  </si>
  <si>
    <t>Pernischová Simona</t>
  </si>
  <si>
    <t xml:space="preserve">Morová Tamara </t>
  </si>
  <si>
    <t>Vyskočáni Adrián</t>
  </si>
  <si>
    <t>Láni Milan</t>
  </si>
  <si>
    <t>Láni Martin</t>
  </si>
  <si>
    <t>Fekesházy Oliver</t>
  </si>
  <si>
    <t>Zavodná Lea</t>
  </si>
  <si>
    <t>Tamarová Viktoria</t>
  </si>
  <si>
    <t>Ružbarská Natalia</t>
  </si>
  <si>
    <t>Kaminský Tomas</t>
  </si>
  <si>
    <t>Kendereš Marko</t>
  </si>
  <si>
    <t>Galková Tereza</t>
  </si>
  <si>
    <t>Angyal Istvan</t>
  </si>
  <si>
    <t>Hoangová Hana</t>
  </si>
  <si>
    <t>Ilyo TR</t>
  </si>
  <si>
    <t xml:space="preserve">Ilyo TR </t>
  </si>
  <si>
    <t>Angyal Richard</t>
  </si>
  <si>
    <t>Petrová Zina</t>
  </si>
  <si>
    <t>Kovaleva Viktória</t>
  </si>
  <si>
    <t>Murová Mia</t>
  </si>
  <si>
    <t>Briškárová Juliana</t>
  </si>
  <si>
    <t>Farkaš Ladislav</t>
  </si>
  <si>
    <t>Antal Tomas</t>
  </si>
  <si>
    <t>kolo</t>
  </si>
  <si>
    <t>Kovalev Róbert</t>
  </si>
  <si>
    <t>Daňo Jakub</t>
  </si>
  <si>
    <t>Kafka Thomas</t>
  </si>
  <si>
    <t>Biriuk Makar</t>
  </si>
  <si>
    <t>Pasulji Timotej</t>
  </si>
  <si>
    <t>Hrnčár Maximilián</t>
  </si>
  <si>
    <t>Riečičiar Nina</t>
  </si>
  <si>
    <t>Kushniruk Valériia</t>
  </si>
  <si>
    <t>Biriuk Polina</t>
  </si>
  <si>
    <t>9.</t>
  </si>
  <si>
    <t>10.</t>
  </si>
  <si>
    <t>Račková Simona</t>
  </si>
  <si>
    <t>Antal Adam</t>
  </si>
  <si>
    <t>Riečičiar Andrej</t>
  </si>
  <si>
    <t xml:space="preserve">C D </t>
  </si>
  <si>
    <t>Lászlová Sofia</t>
  </si>
  <si>
    <t>Lelák René</t>
  </si>
  <si>
    <t>Rehák František</t>
  </si>
  <si>
    <t>Bosáková Eva</t>
  </si>
  <si>
    <t xml:space="preserve">Marko Jaroslav </t>
  </si>
  <si>
    <t>Miškuf Miroslav</t>
  </si>
  <si>
    <t>Farkaš Ladislav</t>
  </si>
  <si>
    <t>Antal Tomáš</t>
  </si>
  <si>
    <t>Bratislava open</t>
  </si>
  <si>
    <t>Šeriš Marek</t>
  </si>
  <si>
    <t>P30 nad 30 D</t>
  </si>
  <si>
    <t>Michel Lukas</t>
  </si>
  <si>
    <t>Tamar Tomas</t>
  </si>
  <si>
    <t>CADETI</t>
  </si>
  <si>
    <t>Kaminsky Tomas</t>
  </si>
  <si>
    <t>C D, C C</t>
  </si>
  <si>
    <t>Ružbarská Claudia</t>
  </si>
  <si>
    <t>Bubancova Tatiana</t>
  </si>
  <si>
    <t>4.Gup</t>
  </si>
  <si>
    <t>Gyuran Timon</t>
  </si>
  <si>
    <t>Hojadn Peter</t>
  </si>
  <si>
    <t>Hillier Hugo</t>
  </si>
  <si>
    <t>11.</t>
  </si>
  <si>
    <t>12.</t>
  </si>
  <si>
    <t>Legath Alex</t>
  </si>
  <si>
    <t>Nguyen  Hoang Long</t>
  </si>
  <si>
    <t>Koscak Samuel</t>
  </si>
  <si>
    <t>Than lan Anh</t>
  </si>
  <si>
    <t>Sandorova Klaudia</t>
  </si>
  <si>
    <t>Babjak Martin</t>
  </si>
  <si>
    <t>Horvath Matej</t>
  </si>
  <si>
    <t>Mlynarčík Roman</t>
  </si>
  <si>
    <t>P20 II1 do 30 D</t>
  </si>
  <si>
    <t>Marcinkova Bianka</t>
  </si>
  <si>
    <t>P60 deti D</t>
  </si>
  <si>
    <t>Karlovac open</t>
  </si>
  <si>
    <t>Hlavinka Oliver</t>
  </si>
  <si>
    <t>P70</t>
  </si>
  <si>
    <t>Rugvica</t>
  </si>
  <si>
    <t>Špačková Sofia</t>
  </si>
  <si>
    <t>Gregorová Martina</t>
  </si>
  <si>
    <t>Cibuľová Nikola</t>
  </si>
  <si>
    <t>Kubištová Timea</t>
  </si>
  <si>
    <t>Benčko Teo</t>
  </si>
  <si>
    <t>Kyseľová Ivana</t>
  </si>
  <si>
    <t>SA 30</t>
  </si>
  <si>
    <t>Porubiaková Petra</t>
  </si>
  <si>
    <t>Mamuti Zainab</t>
  </si>
  <si>
    <t>Doka Maksym</t>
  </si>
  <si>
    <t>Sečkár Lukáš</t>
  </si>
  <si>
    <t>Bohemia, ČR</t>
  </si>
  <si>
    <t>Yellow-Sea</t>
  </si>
  <si>
    <t>Infodom</t>
  </si>
  <si>
    <t>German open</t>
  </si>
  <si>
    <t>Bulgaria open</t>
  </si>
  <si>
    <t>14.</t>
  </si>
  <si>
    <t>Feniks cup</t>
  </si>
  <si>
    <t>II. Int.Beach Balaton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</si>
</sst>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</font>
    <font>
      <b/>
      <sz val="9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0" borderId="1" xfId="0" applyFill="1" applyBorder="1"/>
    <xf numFmtId="0" fontId="0" fillId="0" borderId="0" xfId="0" applyBorder="1"/>
    <xf numFmtId="0" fontId="0" fillId="4" borderId="2" xfId="0" applyFill="1" applyBorder="1" applyAlignment="1">
      <alignment horizontal="center"/>
    </xf>
    <xf numFmtId="0" fontId="1" fillId="0" borderId="3" xfId="0" applyFont="1" applyBorder="1"/>
    <xf numFmtId="0" fontId="1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0" borderId="0" xfId="0" applyFont="1" applyFill="1" applyBorder="1"/>
    <xf numFmtId="0" fontId="0" fillId="0" borderId="18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3" borderId="11" xfId="0" applyFont="1" applyFill="1" applyBorder="1"/>
    <xf numFmtId="0" fontId="1" fillId="0" borderId="26" xfId="0" applyFont="1" applyBorder="1"/>
    <xf numFmtId="0" fontId="0" fillId="3" borderId="19" xfId="0" applyFill="1" applyBorder="1"/>
    <xf numFmtId="1" fontId="0" fillId="0" borderId="0" xfId="0" applyNumberFormat="1"/>
    <xf numFmtId="1" fontId="0" fillId="4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Fill="1" applyBorder="1"/>
    <xf numFmtId="0" fontId="0" fillId="3" borderId="3" xfId="0" applyFill="1" applyBorder="1"/>
    <xf numFmtId="0" fontId="0" fillId="0" borderId="11" xfId="0" applyFill="1" applyBorder="1"/>
    <xf numFmtId="1" fontId="0" fillId="3" borderId="1" xfId="0" applyNumberFormat="1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1" fontId="0" fillId="3" borderId="11" xfId="0" applyNumberFormat="1" applyFill="1" applyBorder="1"/>
    <xf numFmtId="0" fontId="0" fillId="3" borderId="8" xfId="0" applyFill="1" applyBorder="1"/>
    <xf numFmtId="1" fontId="0" fillId="3" borderId="8" xfId="0" applyNumberFormat="1" applyFill="1" applyBorder="1"/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1" fillId="0" borderId="7" xfId="0" applyFont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0" fontId="0" fillId="3" borderId="33" xfId="0" applyFill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7" xfId="0" applyFont="1" applyFill="1" applyBorder="1"/>
    <xf numFmtId="0" fontId="1" fillId="0" borderId="36" xfId="0" applyFont="1" applyBorder="1"/>
    <xf numFmtId="0" fontId="3" fillId="4" borderId="2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0" fontId="7" fillId="3" borderId="1" xfId="0" applyFont="1" applyFill="1" applyBorder="1"/>
    <xf numFmtId="0" fontId="0" fillId="5" borderId="0" xfId="0" applyFill="1"/>
    <xf numFmtId="0" fontId="2" fillId="0" borderId="3" xfId="0" applyFont="1" applyBorder="1"/>
    <xf numFmtId="0" fontId="5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0" borderId="0" xfId="0" applyFont="1" applyBorder="1"/>
    <xf numFmtId="0" fontId="1" fillId="0" borderId="20" xfId="0" applyFont="1" applyBorder="1"/>
    <xf numFmtId="0" fontId="1" fillId="0" borderId="2" xfId="0" applyFont="1" applyBorder="1"/>
    <xf numFmtId="0" fontId="1" fillId="0" borderId="18" xfId="0" applyFont="1" applyBorder="1"/>
    <xf numFmtId="0" fontId="0" fillId="0" borderId="19" xfId="0" applyBorder="1"/>
    <xf numFmtId="0" fontId="1" fillId="0" borderId="43" xfId="0" applyFont="1" applyBorder="1"/>
    <xf numFmtId="0" fontId="0" fillId="0" borderId="4" xfId="0" applyBorder="1"/>
    <xf numFmtId="0" fontId="1" fillId="4" borderId="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0" borderId="21" xfId="0" applyFont="1" applyFill="1" applyBorder="1"/>
    <xf numFmtId="0" fontId="0" fillId="0" borderId="8" xfId="0" applyFill="1" applyBorder="1"/>
    <xf numFmtId="0" fontId="10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" fillId="0" borderId="42" xfId="0" applyFont="1" applyFill="1" applyBorder="1"/>
    <xf numFmtId="0" fontId="1" fillId="0" borderId="20" xfId="0" applyFont="1" applyFill="1" applyBorder="1"/>
    <xf numFmtId="0" fontId="0" fillId="0" borderId="2" xfId="0" applyFill="1" applyBorder="1"/>
    <xf numFmtId="0" fontId="1" fillId="3" borderId="2" xfId="0" applyFont="1" applyFill="1" applyBorder="1" applyAlignment="1">
      <alignment horizontal="left" vertical="center"/>
    </xf>
    <xf numFmtId="0" fontId="1" fillId="0" borderId="44" xfId="0" applyFont="1" applyBorder="1"/>
    <xf numFmtId="0" fontId="0" fillId="3" borderId="18" xfId="0" applyFill="1" applyBorder="1"/>
    <xf numFmtId="0" fontId="1" fillId="0" borderId="45" xfId="0" applyFont="1" applyBorder="1"/>
    <xf numFmtId="0" fontId="0" fillId="5" borderId="8" xfId="0" applyFill="1" applyBorder="1"/>
    <xf numFmtId="0" fontId="0" fillId="9" borderId="1" xfId="0" applyFill="1" applyBorder="1"/>
    <xf numFmtId="0" fontId="8" fillId="0" borderId="1" xfId="0" applyFont="1" applyBorder="1"/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0" borderId="4" xfId="0" applyFont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45" xfId="0" applyFont="1" applyFill="1" applyBorder="1"/>
    <xf numFmtId="0" fontId="1" fillId="3" borderId="22" xfId="0" applyFont="1" applyFill="1" applyBorder="1"/>
    <xf numFmtId="0" fontId="2" fillId="0" borderId="8" xfId="0" applyFont="1" applyBorder="1"/>
    <xf numFmtId="0" fontId="2" fillId="0" borderId="11" xfId="0" applyFont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5" borderId="2" xfId="0" applyFill="1" applyBorder="1"/>
    <xf numFmtId="0" fontId="10" fillId="10" borderId="1" xfId="0" applyFont="1" applyFill="1" applyBorder="1" applyAlignment="1">
      <alignment horizontal="center"/>
    </xf>
    <xf numFmtId="0" fontId="7" fillId="5" borderId="1" xfId="0" applyFont="1" applyFill="1" applyBorder="1"/>
    <xf numFmtId="0" fontId="1" fillId="5" borderId="1" xfId="0" applyFont="1" applyFill="1" applyBorder="1"/>
    <xf numFmtId="1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0" fillId="9" borderId="2" xfId="0" applyFill="1" applyBorder="1"/>
    <xf numFmtId="0" fontId="0" fillId="9" borderId="11" xfId="0" applyFill="1" applyBorder="1"/>
    <xf numFmtId="1" fontId="0" fillId="3" borderId="3" xfId="0" applyNumberFormat="1" applyFill="1" applyBorder="1"/>
    <xf numFmtId="0" fontId="0" fillId="4" borderId="22" xfId="0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64" fontId="0" fillId="0" borderId="0" xfId="0" applyNumberFormat="1"/>
    <xf numFmtId="164" fontId="3" fillId="4" borderId="46" xfId="0" applyNumberFormat="1" applyFont="1" applyFill="1" applyBorder="1" applyAlignment="1">
      <alignment horizontal="center" vertical="center"/>
    </xf>
    <xf numFmtId="164" fontId="3" fillId="4" borderId="47" xfId="0" applyNumberFormat="1" applyFont="1" applyFill="1" applyBorder="1" applyAlignment="1">
      <alignment horizontal="center" vertical="center"/>
    </xf>
    <xf numFmtId="164" fontId="0" fillId="0" borderId="9" xfId="0" applyNumberFormat="1" applyBorder="1"/>
    <xf numFmtId="164" fontId="0" fillId="0" borderId="13" xfId="0" applyNumberFormat="1" applyBorder="1"/>
    <xf numFmtId="164" fontId="0" fillId="0" borderId="12" xfId="0" applyNumberFormat="1" applyBorder="1"/>
    <xf numFmtId="164" fontId="0" fillId="0" borderId="23" xfId="0" applyNumberFormat="1" applyBorder="1"/>
    <xf numFmtId="164" fontId="0" fillId="0" borderId="14" xfId="0" applyNumberFormat="1" applyBorder="1"/>
    <xf numFmtId="1" fontId="0" fillId="3" borderId="3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4" borderId="5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/>
    <xf numFmtId="0" fontId="0" fillId="0" borderId="3" xfId="0" applyFill="1" applyBorder="1"/>
    <xf numFmtId="0" fontId="0" fillId="5" borderId="3" xfId="0" applyFill="1" applyBorder="1"/>
    <xf numFmtId="0" fontId="1" fillId="0" borderId="53" xfId="0" applyFont="1" applyFill="1" applyBorder="1"/>
    <xf numFmtId="0" fontId="1" fillId="0" borderId="36" xfId="0" applyFont="1" applyFill="1" applyBorder="1"/>
    <xf numFmtId="0" fontId="0" fillId="2" borderId="8" xfId="0" applyFill="1" applyBorder="1" applyAlignment="1">
      <alignment horizontal="center"/>
    </xf>
    <xf numFmtId="0" fontId="1" fillId="0" borderId="53" xfId="0" applyFont="1" applyBorder="1"/>
    <xf numFmtId="0" fontId="1" fillId="0" borderId="52" xfId="0" applyFont="1" applyFill="1" applyBorder="1"/>
    <xf numFmtId="0" fontId="8" fillId="3" borderId="1" xfId="0" applyFont="1" applyFill="1" applyBorder="1"/>
    <xf numFmtId="0" fontId="0" fillId="0" borderId="8" xfId="0" applyBorder="1" applyAlignment="1">
      <alignment wrapText="1"/>
    </xf>
    <xf numFmtId="1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14" fontId="0" fillId="4" borderId="49" xfId="0" applyNumberForma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14" fontId="0" fillId="4" borderId="50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0" borderId="19" xfId="0" applyFill="1" applyBorder="1"/>
    <xf numFmtId="0" fontId="0" fillId="3" borderId="54" xfId="0" applyFill="1" applyBorder="1" applyAlignment="1">
      <alignment horizontal="center"/>
    </xf>
    <xf numFmtId="164" fontId="0" fillId="0" borderId="39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80A6-BDC0-DD41-8400-588C767F12D8}">
  <dimension ref="A2:XFA139"/>
  <sheetViews>
    <sheetView tabSelected="1" topLeftCell="C81" zoomScale="92" zoomScaleNormal="92" workbookViewId="0">
      <selection activeCell="AI110" sqref="AI110"/>
    </sheetView>
  </sheetViews>
  <sheetFormatPr baseColWidth="10" defaultRowHeight="16" x14ac:dyDescent="0.2"/>
  <cols>
    <col min="2" max="2" width="24.33203125" customWidth="1"/>
    <col min="4" max="4" width="19.6640625" customWidth="1"/>
    <col min="5" max="5" width="14" customWidth="1"/>
    <col min="6" max="6" width="6.1640625" style="1" customWidth="1"/>
    <col min="7" max="7" width="5.1640625" style="1" customWidth="1"/>
    <col min="8" max="8" width="4.5" style="1" bestFit="1" customWidth="1"/>
    <col min="9" max="9" width="6.83203125" style="1" bestFit="1" customWidth="1"/>
    <col min="10" max="10" width="5.1640625" style="1" customWidth="1"/>
    <col min="11" max="11" width="4.6640625" style="1" bestFit="1" customWidth="1"/>
    <col min="12" max="12" width="6.83203125" bestFit="1" customWidth="1"/>
    <col min="13" max="13" width="5.1640625" style="1" bestFit="1" customWidth="1"/>
    <col min="14" max="14" width="4.6640625" style="1" bestFit="1" customWidth="1"/>
    <col min="15" max="16" width="5.83203125" style="1" customWidth="1"/>
    <col min="17" max="17" width="5.83203125" style="36" customWidth="1"/>
    <col min="18" max="18" width="5.83203125" style="40" customWidth="1"/>
    <col min="19" max="35" width="4.6640625" style="1" customWidth="1"/>
    <col min="36" max="37" width="5.6640625" customWidth="1"/>
    <col min="38" max="38" width="5.33203125" customWidth="1"/>
    <col min="39" max="41" width="5.1640625" style="1" customWidth="1"/>
    <col min="42" max="42" width="14" style="140" bestFit="1" customWidth="1"/>
  </cols>
  <sheetData>
    <row r="2" spans="1:42 16381:16381" ht="17" thickBot="1" x14ac:dyDescent="0.25"/>
    <row r="3" spans="1:42 16381:16381" x14ac:dyDescent="0.2">
      <c r="A3" s="175">
        <v>2023</v>
      </c>
      <c r="B3" s="72" t="s">
        <v>76</v>
      </c>
      <c r="C3" s="177" t="s">
        <v>3</v>
      </c>
      <c r="D3" s="177" t="s">
        <v>1</v>
      </c>
      <c r="E3" s="171" t="s">
        <v>2</v>
      </c>
      <c r="F3" s="179" t="s">
        <v>5</v>
      </c>
      <c r="G3" s="180"/>
      <c r="H3" s="180"/>
      <c r="I3" s="180" t="s">
        <v>105</v>
      </c>
      <c r="J3" s="180"/>
      <c r="K3" s="180"/>
      <c r="L3" s="180" t="s">
        <v>104</v>
      </c>
      <c r="M3" s="180"/>
      <c r="N3" s="180"/>
      <c r="O3" s="180" t="s">
        <v>64</v>
      </c>
      <c r="P3" s="180"/>
      <c r="Q3" s="180"/>
      <c r="R3" s="190" t="s">
        <v>233</v>
      </c>
      <c r="S3" s="191"/>
      <c r="T3" s="192"/>
      <c r="U3" s="193" t="s">
        <v>276</v>
      </c>
      <c r="V3" s="193"/>
      <c r="W3" s="193"/>
      <c r="X3" s="180" t="s">
        <v>278</v>
      </c>
      <c r="Y3" s="180"/>
      <c r="Z3" s="180"/>
      <c r="AA3" s="196" t="s">
        <v>279</v>
      </c>
      <c r="AB3" s="196"/>
      <c r="AC3" s="196"/>
      <c r="AD3" s="180" t="s">
        <v>281</v>
      </c>
      <c r="AE3" s="180"/>
      <c r="AF3" s="180"/>
      <c r="AG3" s="193" t="s">
        <v>275</v>
      </c>
      <c r="AH3" s="193"/>
      <c r="AI3" s="193"/>
      <c r="AJ3" s="190" t="s">
        <v>260</v>
      </c>
      <c r="AK3" s="191"/>
      <c r="AL3" s="192"/>
      <c r="AM3" s="185" t="s">
        <v>282</v>
      </c>
      <c r="AN3" s="186"/>
      <c r="AO3" s="187"/>
      <c r="AP3" s="141" t="s">
        <v>70</v>
      </c>
    </row>
    <row r="4" spans="1:42 16381:16381" x14ac:dyDescent="0.2">
      <c r="A4" s="176"/>
      <c r="B4" s="173" t="s">
        <v>0</v>
      </c>
      <c r="C4" s="178"/>
      <c r="D4" s="178"/>
      <c r="E4" s="172"/>
      <c r="F4" s="184">
        <v>44947</v>
      </c>
      <c r="G4" s="182"/>
      <c r="H4" s="183"/>
      <c r="I4" s="181">
        <v>44975</v>
      </c>
      <c r="J4" s="182"/>
      <c r="K4" s="183"/>
      <c r="L4" s="189">
        <v>45032</v>
      </c>
      <c r="M4" s="189"/>
      <c r="N4" s="189"/>
      <c r="O4" s="189">
        <v>45059</v>
      </c>
      <c r="P4" s="189"/>
      <c r="Q4" s="189"/>
      <c r="R4" s="181">
        <v>45080</v>
      </c>
      <c r="S4" s="182"/>
      <c r="T4" s="183"/>
      <c r="U4" s="189">
        <v>44976</v>
      </c>
      <c r="V4" s="189"/>
      <c r="W4" s="189"/>
      <c r="X4" s="189">
        <v>44982</v>
      </c>
      <c r="Y4" s="189"/>
      <c r="Z4" s="189"/>
      <c r="AA4" s="189">
        <v>44991</v>
      </c>
      <c r="AB4" s="189"/>
      <c r="AC4" s="189"/>
      <c r="AD4" s="189">
        <v>45003</v>
      </c>
      <c r="AE4" s="189"/>
      <c r="AF4" s="189"/>
      <c r="AG4" s="189">
        <v>45039</v>
      </c>
      <c r="AH4" s="189"/>
      <c r="AI4" s="189"/>
      <c r="AJ4" s="181">
        <v>45073</v>
      </c>
      <c r="AK4" s="182"/>
      <c r="AL4" s="183"/>
      <c r="AM4" s="181">
        <v>45101</v>
      </c>
      <c r="AN4" s="182"/>
      <c r="AO4" s="188"/>
      <c r="AP4" s="142"/>
    </row>
    <row r="5" spans="1:42 16381:16381" ht="17" thickBot="1" x14ac:dyDescent="0.25">
      <c r="A5" s="176"/>
      <c r="B5" s="174"/>
      <c r="C5" s="178"/>
      <c r="D5" s="178"/>
      <c r="E5" s="172"/>
      <c r="F5" s="138" t="s">
        <v>52</v>
      </c>
      <c r="G5" s="73" t="s">
        <v>53</v>
      </c>
      <c r="H5" s="73" t="s">
        <v>54</v>
      </c>
      <c r="I5" s="73" t="s">
        <v>52</v>
      </c>
      <c r="J5" s="73" t="s">
        <v>53</v>
      </c>
      <c r="K5" s="73" t="s">
        <v>54</v>
      </c>
      <c r="L5" s="73" t="s">
        <v>52</v>
      </c>
      <c r="M5" s="73" t="s">
        <v>53</v>
      </c>
      <c r="N5" s="73" t="s">
        <v>54</v>
      </c>
      <c r="O5" s="73" t="s">
        <v>52</v>
      </c>
      <c r="P5" s="73" t="s">
        <v>53</v>
      </c>
      <c r="Q5" s="74" t="s">
        <v>54</v>
      </c>
      <c r="R5" s="73" t="s">
        <v>52</v>
      </c>
      <c r="S5" s="73" t="s">
        <v>53</v>
      </c>
      <c r="T5" s="74" t="s">
        <v>54</v>
      </c>
      <c r="U5" s="73" t="s">
        <v>52</v>
      </c>
      <c r="V5" s="73" t="s">
        <v>53</v>
      </c>
      <c r="W5" s="74" t="s">
        <v>54</v>
      </c>
      <c r="X5" s="73" t="s">
        <v>52</v>
      </c>
      <c r="Y5" s="73" t="s">
        <v>53</v>
      </c>
      <c r="Z5" s="74" t="s">
        <v>54</v>
      </c>
      <c r="AA5" s="73" t="s">
        <v>52</v>
      </c>
      <c r="AB5" s="73" t="s">
        <v>53</v>
      </c>
      <c r="AC5" s="74" t="s">
        <v>54</v>
      </c>
      <c r="AD5" s="73" t="s">
        <v>52</v>
      </c>
      <c r="AE5" s="73" t="s">
        <v>53</v>
      </c>
      <c r="AF5" s="74" t="s">
        <v>54</v>
      </c>
      <c r="AG5" s="73" t="s">
        <v>52</v>
      </c>
      <c r="AH5" s="73" t="s">
        <v>53</v>
      </c>
      <c r="AI5" s="74" t="s">
        <v>54</v>
      </c>
      <c r="AJ5" s="73" t="s">
        <v>52</v>
      </c>
      <c r="AK5" s="73" t="s">
        <v>53</v>
      </c>
      <c r="AL5" s="74" t="s">
        <v>54</v>
      </c>
      <c r="AM5" s="73" t="s">
        <v>52</v>
      </c>
      <c r="AN5" s="73" t="s">
        <v>53</v>
      </c>
      <c r="AO5" s="139" t="s">
        <v>54</v>
      </c>
      <c r="AP5" s="153" t="s">
        <v>53</v>
      </c>
    </row>
    <row r="6" spans="1:42 16381:16381" x14ac:dyDescent="0.2">
      <c r="A6" s="168" t="s">
        <v>71</v>
      </c>
      <c r="B6" s="31" t="s">
        <v>20</v>
      </c>
      <c r="C6" s="49" t="s">
        <v>4</v>
      </c>
      <c r="D6" s="17" t="s">
        <v>159</v>
      </c>
      <c r="E6" s="49" t="s">
        <v>136</v>
      </c>
      <c r="F6" s="56"/>
      <c r="G6" s="56"/>
      <c r="H6" s="57"/>
      <c r="I6" s="56" t="s">
        <v>6</v>
      </c>
      <c r="J6" s="56">
        <v>5</v>
      </c>
      <c r="K6" s="56"/>
      <c r="L6" s="56" t="s">
        <v>18</v>
      </c>
      <c r="M6" s="56">
        <v>3</v>
      </c>
      <c r="N6" s="56"/>
      <c r="O6" s="56" t="s">
        <v>6</v>
      </c>
      <c r="P6" s="56">
        <v>5</v>
      </c>
      <c r="Q6" s="137"/>
      <c r="R6" s="56" t="s">
        <v>18</v>
      </c>
      <c r="S6" s="56">
        <v>3</v>
      </c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56"/>
      <c r="AK6" s="56"/>
      <c r="AL6" s="137"/>
      <c r="AM6" s="56"/>
      <c r="AN6" s="56"/>
      <c r="AO6" s="56"/>
      <c r="AP6" s="147">
        <f>G6+J6+M6+P6+S6+AK6</f>
        <v>16</v>
      </c>
    </row>
    <row r="7" spans="1:42 16381:16381" x14ac:dyDescent="0.2">
      <c r="A7" s="169"/>
      <c r="B7" s="107" t="s">
        <v>20</v>
      </c>
      <c r="C7" s="6" t="s">
        <v>4</v>
      </c>
      <c r="D7" s="3" t="s">
        <v>210</v>
      </c>
      <c r="E7" s="6" t="s">
        <v>136</v>
      </c>
      <c r="F7" s="8"/>
      <c r="G7" s="8"/>
      <c r="H7" s="115"/>
      <c r="I7" s="8"/>
      <c r="J7" s="8"/>
      <c r="K7" s="8"/>
      <c r="L7" s="8" t="s">
        <v>6</v>
      </c>
      <c r="M7" s="8">
        <v>5</v>
      </c>
      <c r="N7" s="8"/>
      <c r="O7" s="8"/>
      <c r="P7" s="8"/>
      <c r="Q7" s="45"/>
      <c r="R7" s="8" t="s">
        <v>6</v>
      </c>
      <c r="S7" s="8">
        <v>5</v>
      </c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8"/>
      <c r="AK7" s="8"/>
      <c r="AL7" s="45"/>
      <c r="AM7" s="8"/>
      <c r="AN7" s="8"/>
      <c r="AO7" s="8"/>
      <c r="AP7" s="144">
        <f>G7+J7+M7+P7+S7+AK7</f>
        <v>10</v>
      </c>
    </row>
    <row r="8" spans="1:42 16381:16381" x14ac:dyDescent="0.2">
      <c r="A8" s="169"/>
      <c r="B8" s="107" t="s">
        <v>26</v>
      </c>
      <c r="C8" s="6" t="s">
        <v>4</v>
      </c>
      <c r="D8" s="3" t="s">
        <v>125</v>
      </c>
      <c r="E8" s="6" t="s">
        <v>136</v>
      </c>
      <c r="F8" s="8" t="s">
        <v>18</v>
      </c>
      <c r="G8" s="8">
        <v>3</v>
      </c>
      <c r="H8" s="115"/>
      <c r="I8" s="8" t="s">
        <v>18</v>
      </c>
      <c r="J8" s="8">
        <v>3</v>
      </c>
      <c r="K8" s="8"/>
      <c r="L8" s="8" t="s">
        <v>92</v>
      </c>
      <c r="M8" s="8">
        <v>0</v>
      </c>
      <c r="N8" s="8"/>
      <c r="O8" s="8" t="s">
        <v>18</v>
      </c>
      <c r="P8" s="8">
        <v>3</v>
      </c>
      <c r="Q8" s="45"/>
      <c r="R8" s="8" t="s">
        <v>19</v>
      </c>
      <c r="S8" s="8">
        <v>1</v>
      </c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8"/>
      <c r="AK8" s="8"/>
      <c r="AL8" s="45"/>
      <c r="AM8" s="8"/>
      <c r="AN8" s="8"/>
      <c r="AO8" s="8"/>
      <c r="AP8" s="144">
        <f>G8+J8+M8+P8+S8+AK8</f>
        <v>10</v>
      </c>
    </row>
    <row r="9" spans="1:42 16381:16381" x14ac:dyDescent="0.2">
      <c r="A9" s="169"/>
      <c r="B9" s="107" t="s">
        <v>26</v>
      </c>
      <c r="C9" s="6" t="s">
        <v>4</v>
      </c>
      <c r="D9" s="3" t="s">
        <v>124</v>
      </c>
      <c r="E9" s="6" t="s">
        <v>134</v>
      </c>
      <c r="F9" s="8" t="s">
        <v>6</v>
      </c>
      <c r="G9" s="8">
        <v>5</v>
      </c>
      <c r="H9" s="115"/>
      <c r="I9" s="8" t="s">
        <v>160</v>
      </c>
      <c r="J9" s="8">
        <v>0</v>
      </c>
      <c r="K9" s="8"/>
      <c r="L9" s="8"/>
      <c r="M9" s="8"/>
      <c r="N9" s="8"/>
      <c r="O9" s="8" t="s">
        <v>103</v>
      </c>
      <c r="P9" s="8">
        <v>0</v>
      </c>
      <c r="Q9" s="45"/>
      <c r="R9" s="8"/>
      <c r="S9" s="8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8"/>
      <c r="AK9" s="8"/>
      <c r="AL9" s="45"/>
      <c r="AM9" s="8"/>
      <c r="AN9" s="8"/>
      <c r="AO9" s="8"/>
      <c r="AP9" s="144">
        <f t="shared" ref="AP9:AP13" si="0">G9+J9+M9+P9+S9+AK9</f>
        <v>5</v>
      </c>
      <c r="XFA9">
        <f>SUM(A9:XEZ9)</f>
        <v>10</v>
      </c>
    </row>
    <row r="10" spans="1:42 16381:16381" x14ac:dyDescent="0.2">
      <c r="A10" s="169"/>
      <c r="B10" s="107" t="s">
        <v>20</v>
      </c>
      <c r="C10" s="6" t="s">
        <v>4</v>
      </c>
      <c r="D10" s="3" t="s">
        <v>158</v>
      </c>
      <c r="E10" s="6" t="s">
        <v>134</v>
      </c>
      <c r="F10" s="8"/>
      <c r="G10" s="8"/>
      <c r="H10" s="115"/>
      <c r="I10" s="8" t="s">
        <v>19</v>
      </c>
      <c r="J10" s="8">
        <v>1</v>
      </c>
      <c r="K10" s="8"/>
      <c r="L10" s="8" t="s">
        <v>19</v>
      </c>
      <c r="M10" s="8">
        <v>1</v>
      </c>
      <c r="N10" s="8"/>
      <c r="O10" s="8" t="s">
        <v>19</v>
      </c>
      <c r="P10" s="8">
        <v>1</v>
      </c>
      <c r="Q10" s="45"/>
      <c r="R10" s="8" t="s">
        <v>102</v>
      </c>
      <c r="S10" s="8">
        <v>0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  <c r="AK10" s="8"/>
      <c r="AL10" s="45"/>
      <c r="AM10" s="8"/>
      <c r="AN10" s="8"/>
      <c r="AO10" s="8"/>
      <c r="AP10" s="144">
        <f>G10+J10+M10+P10+S10+AK10</f>
        <v>3</v>
      </c>
    </row>
    <row r="11" spans="1:42 16381:16381" x14ac:dyDescent="0.2">
      <c r="A11" s="169"/>
      <c r="B11" s="107" t="s">
        <v>20</v>
      </c>
      <c r="C11" s="6" t="s">
        <v>4</v>
      </c>
      <c r="D11" s="3" t="s">
        <v>161</v>
      </c>
      <c r="E11" s="6" t="s">
        <v>68</v>
      </c>
      <c r="F11" s="8"/>
      <c r="G11" s="8"/>
      <c r="H11" s="115"/>
      <c r="I11" s="10" t="s">
        <v>6</v>
      </c>
      <c r="J11" s="8">
        <v>2.5</v>
      </c>
      <c r="K11" s="8"/>
      <c r="L11" s="8"/>
      <c r="M11" s="8"/>
      <c r="N11" s="8"/>
      <c r="O11" s="8"/>
      <c r="P11" s="8"/>
      <c r="Q11" s="45"/>
      <c r="R11" s="8" t="s">
        <v>92</v>
      </c>
      <c r="S11" s="8">
        <v>0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8"/>
      <c r="AK11" s="8"/>
      <c r="AL11" s="45"/>
      <c r="AM11" s="8"/>
      <c r="AN11" s="8"/>
      <c r="AO11" s="8"/>
      <c r="AP11" s="144">
        <f t="shared" si="0"/>
        <v>2.5</v>
      </c>
    </row>
    <row r="12" spans="1:42 16381:16381" x14ac:dyDescent="0.2">
      <c r="A12" s="169"/>
      <c r="B12" s="107" t="s">
        <v>17</v>
      </c>
      <c r="C12" s="6" t="s">
        <v>4</v>
      </c>
      <c r="D12" s="3" t="s">
        <v>244</v>
      </c>
      <c r="E12" s="6" t="s">
        <v>68</v>
      </c>
      <c r="F12" s="124"/>
      <c r="G12" s="8"/>
      <c r="H12" s="115"/>
      <c r="I12" s="8"/>
      <c r="J12" s="8"/>
      <c r="K12" s="8"/>
      <c r="L12" s="8"/>
      <c r="M12" s="8"/>
      <c r="N12" s="8"/>
      <c r="O12" s="8" t="s">
        <v>92</v>
      </c>
      <c r="P12" s="8">
        <v>0</v>
      </c>
      <c r="Q12" s="45"/>
      <c r="R12" s="8"/>
      <c r="S12" s="8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8"/>
      <c r="AK12" s="8"/>
      <c r="AL12" s="45"/>
      <c r="AM12" s="8"/>
      <c r="AN12" s="8"/>
      <c r="AO12" s="8"/>
      <c r="AP12" s="144">
        <f t="shared" si="0"/>
        <v>0</v>
      </c>
    </row>
    <row r="13" spans="1:42 16381:16381" ht="17" thickBot="1" x14ac:dyDescent="0.25">
      <c r="A13" s="169"/>
      <c r="B13" s="87" t="s">
        <v>17</v>
      </c>
      <c r="C13" s="63" t="s">
        <v>4</v>
      </c>
      <c r="D13" s="66" t="s">
        <v>268</v>
      </c>
      <c r="E13" s="63" t="s">
        <v>136</v>
      </c>
      <c r="F13" s="155"/>
      <c r="G13" s="62"/>
      <c r="H13" s="61"/>
      <c r="I13" s="62"/>
      <c r="J13" s="62"/>
      <c r="K13" s="62"/>
      <c r="L13" s="62"/>
      <c r="M13" s="62"/>
      <c r="N13" s="62"/>
      <c r="O13" s="62" t="s">
        <v>102</v>
      </c>
      <c r="P13" s="62">
        <v>0</v>
      </c>
      <c r="Q13" s="64"/>
      <c r="R13" s="62" t="s">
        <v>92</v>
      </c>
      <c r="S13" s="62">
        <v>0</v>
      </c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62"/>
      <c r="AK13" s="62"/>
      <c r="AL13" s="64"/>
      <c r="AM13" s="62"/>
      <c r="AN13" s="62"/>
      <c r="AO13" s="62"/>
      <c r="AP13" s="146">
        <f t="shared" si="0"/>
        <v>0</v>
      </c>
    </row>
    <row r="14" spans="1:42 16381:16381" x14ac:dyDescent="0.2">
      <c r="A14" s="168" t="s">
        <v>72</v>
      </c>
      <c r="B14" s="71" t="s">
        <v>20</v>
      </c>
      <c r="C14" s="49" t="s">
        <v>16</v>
      </c>
      <c r="D14" s="17" t="s">
        <v>167</v>
      </c>
      <c r="E14" s="49" t="s">
        <v>99</v>
      </c>
      <c r="F14" s="22"/>
      <c r="G14" s="22"/>
      <c r="H14" s="18"/>
      <c r="I14" s="22" t="s">
        <v>6</v>
      </c>
      <c r="J14" s="22">
        <v>5</v>
      </c>
      <c r="K14" s="22"/>
      <c r="L14" s="22" t="s">
        <v>6</v>
      </c>
      <c r="M14" s="22">
        <v>5</v>
      </c>
      <c r="N14" s="22"/>
      <c r="O14" s="22" t="s">
        <v>6</v>
      </c>
      <c r="P14" s="22">
        <v>5</v>
      </c>
      <c r="Q14" s="50"/>
      <c r="R14" s="22"/>
      <c r="S14" s="49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 t="s">
        <v>18</v>
      </c>
      <c r="AE14" s="126">
        <v>8</v>
      </c>
      <c r="AF14" s="126">
        <v>1</v>
      </c>
      <c r="AG14" s="126"/>
      <c r="AH14" s="126"/>
      <c r="AI14" s="126"/>
      <c r="AJ14" s="22" t="s">
        <v>6</v>
      </c>
      <c r="AK14" s="22">
        <v>10</v>
      </c>
      <c r="AL14" s="50"/>
      <c r="AM14" s="22"/>
      <c r="AN14" s="22"/>
      <c r="AO14" s="22"/>
      <c r="AP14" s="143">
        <f>G14+J14+M14+P14+S14+AK14+H14+K14+N14+Q14+T14+AL14+AE14+AF14</f>
        <v>34</v>
      </c>
    </row>
    <row r="15" spans="1:42 16381:16381" x14ac:dyDescent="0.2">
      <c r="A15" s="169"/>
      <c r="B15" s="60" t="s">
        <v>28</v>
      </c>
      <c r="C15" s="6" t="s">
        <v>15</v>
      </c>
      <c r="D15" s="3" t="s">
        <v>118</v>
      </c>
      <c r="E15" s="6" t="s">
        <v>136</v>
      </c>
      <c r="F15" s="8" t="s">
        <v>6</v>
      </c>
      <c r="G15" s="8">
        <v>5</v>
      </c>
      <c r="H15" s="152"/>
      <c r="I15" s="8" t="s">
        <v>6</v>
      </c>
      <c r="J15" s="8">
        <v>5</v>
      </c>
      <c r="K15" s="8"/>
      <c r="L15" s="8" t="s">
        <v>18</v>
      </c>
      <c r="M15" s="8">
        <v>3</v>
      </c>
      <c r="N15" s="8">
        <v>1</v>
      </c>
      <c r="O15" s="8" t="s">
        <v>6</v>
      </c>
      <c r="P15" s="8">
        <v>5</v>
      </c>
      <c r="Q15" s="125">
        <v>1</v>
      </c>
      <c r="R15" s="8" t="s">
        <v>219</v>
      </c>
      <c r="S15" s="6">
        <v>0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8"/>
      <c r="AK15" s="6"/>
      <c r="AL15" s="45"/>
      <c r="AM15" s="8"/>
      <c r="AN15" s="8"/>
      <c r="AO15" s="8"/>
      <c r="AP15" s="144">
        <f>G15+J15+M15+P15+S15+AK15+H15+K15+N15+Q15+T15+AL15</f>
        <v>20</v>
      </c>
    </row>
    <row r="16" spans="1:42 16381:16381" x14ac:dyDescent="0.2">
      <c r="A16" s="169"/>
      <c r="B16" s="60" t="s">
        <v>20</v>
      </c>
      <c r="C16" s="6" t="s">
        <v>16</v>
      </c>
      <c r="D16" s="3" t="s">
        <v>204</v>
      </c>
      <c r="E16" s="11" t="s">
        <v>62</v>
      </c>
      <c r="F16" s="8"/>
      <c r="G16" s="8"/>
      <c r="H16" s="8"/>
      <c r="I16" s="8"/>
      <c r="J16" s="8"/>
      <c r="K16" s="8"/>
      <c r="L16" s="152" t="s">
        <v>18</v>
      </c>
      <c r="M16" s="152">
        <v>3</v>
      </c>
      <c r="N16" s="8"/>
      <c r="O16" s="8" t="s">
        <v>6</v>
      </c>
      <c r="P16" s="8">
        <v>5</v>
      </c>
      <c r="Q16" s="45"/>
      <c r="R16" s="152" t="s">
        <v>18</v>
      </c>
      <c r="S16" s="152">
        <v>3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0" t="s">
        <v>18</v>
      </c>
      <c r="AK16" s="125">
        <v>8</v>
      </c>
      <c r="AL16" s="45"/>
      <c r="AM16" s="8"/>
      <c r="AN16" s="8"/>
      <c r="AO16" s="8"/>
      <c r="AP16" s="144">
        <f>G16+J16+M16+P16+S16+AK16+H16+K16+N16+Q16+T16+AL16</f>
        <v>19</v>
      </c>
    </row>
    <row r="17" spans="1:42" x14ac:dyDescent="0.2">
      <c r="A17" s="169"/>
      <c r="B17" s="60" t="s">
        <v>20</v>
      </c>
      <c r="C17" s="28" t="s">
        <v>65</v>
      </c>
      <c r="D17" s="12" t="s">
        <v>273</v>
      </c>
      <c r="E17" s="109" t="s">
        <v>63</v>
      </c>
      <c r="F17" s="8"/>
      <c r="G17" s="8"/>
      <c r="H17" s="152"/>
      <c r="I17" s="8"/>
      <c r="J17" s="8"/>
      <c r="K17" s="8"/>
      <c r="L17" s="8"/>
      <c r="M17" s="8"/>
      <c r="N17" s="8"/>
      <c r="O17" s="8"/>
      <c r="P17" s="8"/>
      <c r="Q17" s="125"/>
      <c r="R17" s="10" t="s">
        <v>6</v>
      </c>
      <c r="S17" s="8">
        <v>2.5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 t="s">
        <v>19</v>
      </c>
      <c r="AE17" s="125">
        <v>6</v>
      </c>
      <c r="AF17" s="125"/>
      <c r="AG17" s="125"/>
      <c r="AH17" s="125"/>
      <c r="AI17" s="125"/>
      <c r="AJ17" s="8" t="s">
        <v>6</v>
      </c>
      <c r="AK17" s="8">
        <v>10</v>
      </c>
      <c r="AL17" s="45"/>
      <c r="AM17" s="8"/>
      <c r="AN17" s="8"/>
      <c r="AO17" s="8"/>
      <c r="AP17" s="144">
        <f>G17+J17+M17+P17+S17+AK17+H17+K17+N17+Q17+T17+AL17+AE17+AF17</f>
        <v>18.5</v>
      </c>
    </row>
    <row r="18" spans="1:42" x14ac:dyDescent="0.2">
      <c r="A18" s="169"/>
      <c r="B18" s="60" t="s">
        <v>22</v>
      </c>
      <c r="C18" s="6" t="s">
        <v>65</v>
      </c>
      <c r="D18" s="3" t="s">
        <v>197</v>
      </c>
      <c r="E18" s="11" t="s">
        <v>61</v>
      </c>
      <c r="F18" s="10" t="s">
        <v>6</v>
      </c>
      <c r="G18" s="8">
        <v>2.5</v>
      </c>
      <c r="H18" s="152"/>
      <c r="I18" s="10" t="s">
        <v>6</v>
      </c>
      <c r="J18" s="8">
        <v>2.5</v>
      </c>
      <c r="K18" s="8"/>
      <c r="L18" s="10" t="s">
        <v>6</v>
      </c>
      <c r="M18" s="8">
        <v>2.5</v>
      </c>
      <c r="N18" s="8"/>
      <c r="O18" s="10" t="s">
        <v>6</v>
      </c>
      <c r="P18" s="8">
        <v>2.5</v>
      </c>
      <c r="Q18" s="45"/>
      <c r="R18" s="8"/>
      <c r="S18" s="4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8"/>
      <c r="AK18" s="45"/>
      <c r="AL18" s="45"/>
      <c r="AM18" s="8"/>
      <c r="AN18" s="8"/>
      <c r="AO18" s="8"/>
      <c r="AP18" s="144">
        <f t="shared" ref="AP18:AP42" si="1">G18+J18+M18+P18+S18+AK18+H18+K18+N18+Q18+T18+AL18+AE18+AF18</f>
        <v>10</v>
      </c>
    </row>
    <row r="19" spans="1:42" x14ac:dyDescent="0.2">
      <c r="A19" s="169"/>
      <c r="B19" s="60" t="s">
        <v>22</v>
      </c>
      <c r="C19" s="6" t="s">
        <v>16</v>
      </c>
      <c r="D19" s="3" t="s">
        <v>23</v>
      </c>
      <c r="E19" s="11" t="s">
        <v>62</v>
      </c>
      <c r="F19" s="8" t="s">
        <v>6</v>
      </c>
      <c r="G19" s="8">
        <v>5</v>
      </c>
      <c r="H19" s="152"/>
      <c r="I19" s="8" t="s">
        <v>18</v>
      </c>
      <c r="J19" s="8">
        <v>3</v>
      </c>
      <c r="K19" s="8"/>
      <c r="L19" s="8" t="s">
        <v>19</v>
      </c>
      <c r="M19" s="8">
        <v>1</v>
      </c>
      <c r="N19" s="8"/>
      <c r="O19" s="8"/>
      <c r="P19" s="8"/>
      <c r="Q19" s="45"/>
      <c r="R19" s="8" t="s">
        <v>92</v>
      </c>
      <c r="S19" s="8">
        <v>0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8"/>
      <c r="AK19" s="6"/>
      <c r="AL19" s="45"/>
      <c r="AM19" s="8"/>
      <c r="AN19" s="8"/>
      <c r="AO19" s="8"/>
      <c r="AP19" s="144">
        <f t="shared" si="1"/>
        <v>9</v>
      </c>
    </row>
    <row r="20" spans="1:42" x14ac:dyDescent="0.2">
      <c r="A20" s="169"/>
      <c r="B20" s="70" t="s">
        <v>20</v>
      </c>
      <c r="C20" s="6" t="s">
        <v>15</v>
      </c>
      <c r="D20" s="12" t="s">
        <v>164</v>
      </c>
      <c r="E20" s="6" t="s">
        <v>136</v>
      </c>
      <c r="F20" s="152"/>
      <c r="G20" s="152"/>
      <c r="H20" s="152"/>
      <c r="I20" s="152" t="s">
        <v>18</v>
      </c>
      <c r="J20" s="152">
        <v>3</v>
      </c>
      <c r="K20" s="8"/>
      <c r="L20" s="8" t="s">
        <v>102</v>
      </c>
      <c r="M20" s="8">
        <v>0</v>
      </c>
      <c r="N20" s="8">
        <v>1</v>
      </c>
      <c r="O20" s="8" t="s">
        <v>19</v>
      </c>
      <c r="P20" s="8">
        <v>1</v>
      </c>
      <c r="Q20" s="125">
        <v>1</v>
      </c>
      <c r="R20" s="8" t="s">
        <v>172</v>
      </c>
      <c r="S20" s="8">
        <v>0</v>
      </c>
      <c r="T20" s="125">
        <v>1</v>
      </c>
      <c r="U20" s="125"/>
      <c r="V20" s="125"/>
      <c r="W20" s="125"/>
      <c r="X20" s="125"/>
      <c r="Y20" s="125"/>
      <c r="Z20" s="125"/>
      <c r="AA20" s="125"/>
      <c r="AB20" s="125"/>
      <c r="AC20" s="125"/>
      <c r="AD20" s="165" t="s">
        <v>219</v>
      </c>
      <c r="AE20" s="125">
        <v>0</v>
      </c>
      <c r="AF20" s="125"/>
      <c r="AG20" s="125"/>
      <c r="AH20" s="125"/>
      <c r="AI20" s="125"/>
      <c r="AJ20" s="8"/>
      <c r="AK20" s="6"/>
      <c r="AL20" s="45"/>
      <c r="AM20" s="8"/>
      <c r="AN20" s="8"/>
      <c r="AO20" s="8"/>
      <c r="AP20" s="144">
        <f t="shared" si="1"/>
        <v>7</v>
      </c>
    </row>
    <row r="21" spans="1:42" x14ac:dyDescent="0.2">
      <c r="A21" s="169"/>
      <c r="B21" s="60" t="s">
        <v>22</v>
      </c>
      <c r="C21" s="6" t="s">
        <v>16</v>
      </c>
      <c r="D21" s="3" t="s">
        <v>211</v>
      </c>
      <c r="E21" s="3" t="s">
        <v>135</v>
      </c>
      <c r="F21" s="3"/>
      <c r="G21" s="8"/>
      <c r="H21" s="152"/>
      <c r="I21" s="8"/>
      <c r="J21" s="8"/>
      <c r="K21" s="8"/>
      <c r="L21" s="8" t="s">
        <v>19</v>
      </c>
      <c r="M21" s="8">
        <v>1</v>
      </c>
      <c r="N21" s="8"/>
      <c r="O21" s="8" t="s">
        <v>19</v>
      </c>
      <c r="P21" s="8">
        <v>1</v>
      </c>
      <c r="Q21" s="45"/>
      <c r="R21" s="8" t="s">
        <v>6</v>
      </c>
      <c r="S21" s="8">
        <v>5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8"/>
      <c r="AK21" s="8"/>
      <c r="AL21" s="45"/>
      <c r="AM21" s="8"/>
      <c r="AN21" s="8"/>
      <c r="AO21" s="8"/>
      <c r="AP21" s="144">
        <f t="shared" si="1"/>
        <v>7</v>
      </c>
    </row>
    <row r="22" spans="1:42" x14ac:dyDescent="0.2">
      <c r="A22" s="169"/>
      <c r="B22" s="60" t="s">
        <v>20</v>
      </c>
      <c r="C22" s="6" t="s">
        <v>16</v>
      </c>
      <c r="D22" s="3" t="s">
        <v>166</v>
      </c>
      <c r="E22" s="6" t="s">
        <v>99</v>
      </c>
      <c r="F22" s="8"/>
      <c r="G22" s="8"/>
      <c r="H22" s="152"/>
      <c r="I22" s="152" t="s">
        <v>18</v>
      </c>
      <c r="J22" s="152">
        <v>3</v>
      </c>
      <c r="K22" s="8"/>
      <c r="L22" s="8"/>
      <c r="M22" s="8"/>
      <c r="N22" s="8"/>
      <c r="O22" s="152" t="s">
        <v>18</v>
      </c>
      <c r="P22" s="152">
        <v>3</v>
      </c>
      <c r="Q22" s="125"/>
      <c r="R22" s="8"/>
      <c r="S22" s="6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8"/>
      <c r="AK22" s="6"/>
      <c r="AL22" s="45"/>
      <c r="AM22" s="8"/>
      <c r="AN22" s="8"/>
      <c r="AO22" s="8"/>
      <c r="AP22" s="144">
        <f t="shared" si="1"/>
        <v>6</v>
      </c>
    </row>
    <row r="23" spans="1:42" x14ac:dyDescent="0.2">
      <c r="A23" s="169"/>
      <c r="B23" s="70" t="s">
        <v>26</v>
      </c>
      <c r="C23" s="6" t="s">
        <v>15</v>
      </c>
      <c r="D23" s="12" t="s">
        <v>198</v>
      </c>
      <c r="E23" s="28" t="s">
        <v>134</v>
      </c>
      <c r="F23" s="8"/>
      <c r="G23" s="8"/>
      <c r="H23" s="8"/>
      <c r="I23" s="8"/>
      <c r="J23" s="8"/>
      <c r="K23" s="8"/>
      <c r="L23" s="8" t="s">
        <v>6</v>
      </c>
      <c r="M23" s="8">
        <v>5</v>
      </c>
      <c r="N23" s="8"/>
      <c r="O23" s="8">
        <v>8</v>
      </c>
      <c r="P23" s="125">
        <v>0</v>
      </c>
      <c r="Q23" s="125">
        <v>1</v>
      </c>
      <c r="R23" s="8"/>
      <c r="S23" s="4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8"/>
      <c r="AK23" s="45"/>
      <c r="AL23" s="45"/>
      <c r="AM23" s="8"/>
      <c r="AN23" s="8"/>
      <c r="AO23" s="8"/>
      <c r="AP23" s="144">
        <f t="shared" si="1"/>
        <v>6</v>
      </c>
    </row>
    <row r="24" spans="1:42" x14ac:dyDescent="0.2">
      <c r="A24" s="169"/>
      <c r="B24" s="60" t="s">
        <v>29</v>
      </c>
      <c r="C24" s="6" t="s">
        <v>15</v>
      </c>
      <c r="D24" s="12" t="s">
        <v>203</v>
      </c>
      <c r="E24" s="6" t="s">
        <v>68</v>
      </c>
      <c r="F24" s="8"/>
      <c r="G24" s="8"/>
      <c r="H24" s="152"/>
      <c r="I24" s="152"/>
      <c r="J24" s="152"/>
      <c r="K24" s="8"/>
      <c r="L24" s="8" t="s">
        <v>103</v>
      </c>
      <c r="M24" s="8">
        <v>0</v>
      </c>
      <c r="N24" s="8">
        <v>1</v>
      </c>
      <c r="O24" s="8" t="s">
        <v>18</v>
      </c>
      <c r="P24" s="8">
        <v>3</v>
      </c>
      <c r="Q24" s="125">
        <v>1</v>
      </c>
      <c r="R24" s="8" t="s">
        <v>173</v>
      </c>
      <c r="S24" s="8">
        <v>0</v>
      </c>
      <c r="T24" s="125">
        <v>1</v>
      </c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8"/>
      <c r="AK24" s="6"/>
      <c r="AL24" s="45"/>
      <c r="AM24" s="8"/>
      <c r="AN24" s="8"/>
      <c r="AO24" s="8"/>
      <c r="AP24" s="144">
        <f t="shared" si="1"/>
        <v>6</v>
      </c>
    </row>
    <row r="25" spans="1:42" x14ac:dyDescent="0.2">
      <c r="A25" s="169"/>
      <c r="B25" s="60" t="s">
        <v>12</v>
      </c>
      <c r="C25" s="6" t="s">
        <v>16</v>
      </c>
      <c r="D25" s="3" t="s">
        <v>163</v>
      </c>
      <c r="E25" s="6" t="s">
        <v>99</v>
      </c>
      <c r="F25" s="8"/>
      <c r="G25" s="8"/>
      <c r="H25" s="152"/>
      <c r="I25" s="8" t="s">
        <v>6</v>
      </c>
      <c r="J25" s="8">
        <v>5</v>
      </c>
      <c r="K25" s="8"/>
      <c r="L25" s="8"/>
      <c r="M25" s="8"/>
      <c r="N25" s="8"/>
      <c r="O25" s="8"/>
      <c r="P25" s="8"/>
      <c r="Q25" s="45"/>
      <c r="R25" s="8"/>
      <c r="S25" s="6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8"/>
      <c r="AK25" s="6"/>
      <c r="AL25" s="45"/>
      <c r="AM25" s="8"/>
      <c r="AN25" s="8"/>
      <c r="AO25" s="8"/>
      <c r="AP25" s="144">
        <f t="shared" si="1"/>
        <v>5</v>
      </c>
    </row>
    <row r="26" spans="1:42" x14ac:dyDescent="0.2">
      <c r="A26" s="169"/>
      <c r="B26" s="60" t="s">
        <v>17</v>
      </c>
      <c r="C26" s="6" t="s">
        <v>16</v>
      </c>
      <c r="D26" s="3" t="s">
        <v>114</v>
      </c>
      <c r="E26" s="6" t="s">
        <v>135</v>
      </c>
      <c r="F26" s="8" t="s">
        <v>18</v>
      </c>
      <c r="G26" s="8">
        <v>3</v>
      </c>
      <c r="H26" s="152"/>
      <c r="I26" s="8" t="s">
        <v>19</v>
      </c>
      <c r="J26" s="8">
        <v>1</v>
      </c>
      <c r="K26" s="8"/>
      <c r="L26" s="8"/>
      <c r="M26" s="8"/>
      <c r="N26" s="8"/>
      <c r="O26" s="8"/>
      <c r="P26" s="8"/>
      <c r="Q26" s="45"/>
      <c r="R26" s="8" t="s">
        <v>19</v>
      </c>
      <c r="S26" s="8">
        <v>1</v>
      </c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8"/>
      <c r="AK26" s="6"/>
      <c r="AL26" s="45"/>
      <c r="AM26" s="8"/>
      <c r="AN26" s="8"/>
      <c r="AO26" s="8"/>
      <c r="AP26" s="144">
        <f t="shared" si="1"/>
        <v>5</v>
      </c>
    </row>
    <row r="27" spans="1:42" x14ac:dyDescent="0.2">
      <c r="A27" s="169"/>
      <c r="B27" s="60" t="s">
        <v>29</v>
      </c>
      <c r="C27" s="6" t="s">
        <v>15</v>
      </c>
      <c r="D27" s="12" t="s">
        <v>236</v>
      </c>
      <c r="E27" s="6" t="s">
        <v>68</v>
      </c>
      <c r="F27" s="8"/>
      <c r="G27" s="8"/>
      <c r="H27" s="152"/>
      <c r="I27" s="8"/>
      <c r="J27" s="8"/>
      <c r="K27" s="8"/>
      <c r="L27" s="8"/>
      <c r="M27" s="8"/>
      <c r="N27" s="8"/>
      <c r="O27" s="8" t="s">
        <v>18</v>
      </c>
      <c r="P27" s="8">
        <v>3</v>
      </c>
      <c r="Q27" s="125">
        <v>1</v>
      </c>
      <c r="R27" s="8" t="s">
        <v>92</v>
      </c>
      <c r="S27" s="8">
        <v>0</v>
      </c>
      <c r="T27" s="125">
        <v>1</v>
      </c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8"/>
      <c r="AK27" s="8"/>
      <c r="AL27" s="45"/>
      <c r="AM27" s="8"/>
      <c r="AN27" s="8"/>
      <c r="AO27" s="8"/>
      <c r="AP27" s="144">
        <f t="shared" si="1"/>
        <v>5</v>
      </c>
    </row>
    <row r="28" spans="1:42" x14ac:dyDescent="0.2">
      <c r="A28" s="169"/>
      <c r="B28" s="70" t="s">
        <v>17</v>
      </c>
      <c r="C28" s="6" t="s">
        <v>15</v>
      </c>
      <c r="D28" s="12" t="s">
        <v>176</v>
      </c>
      <c r="E28" s="6" t="s">
        <v>68</v>
      </c>
      <c r="F28" s="152"/>
      <c r="G28" s="152"/>
      <c r="H28" s="152"/>
      <c r="I28" s="152" t="s">
        <v>18</v>
      </c>
      <c r="J28" s="152">
        <v>3</v>
      </c>
      <c r="K28" s="8"/>
      <c r="L28" s="8"/>
      <c r="M28" s="8"/>
      <c r="N28" s="8"/>
      <c r="O28" s="8" t="s">
        <v>103</v>
      </c>
      <c r="P28" s="8">
        <v>0</v>
      </c>
      <c r="Q28" s="125">
        <v>1</v>
      </c>
      <c r="R28" s="8" t="s">
        <v>102</v>
      </c>
      <c r="S28" s="6">
        <v>0</v>
      </c>
      <c r="T28" s="125">
        <v>1</v>
      </c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8"/>
      <c r="AK28" s="6"/>
      <c r="AL28" s="45"/>
      <c r="AM28" s="8"/>
      <c r="AN28" s="8"/>
      <c r="AO28" s="8"/>
      <c r="AP28" s="144">
        <f t="shared" si="1"/>
        <v>5</v>
      </c>
    </row>
    <row r="29" spans="1:42" x14ac:dyDescent="0.2">
      <c r="A29" s="169"/>
      <c r="B29" s="60" t="s">
        <v>21</v>
      </c>
      <c r="C29" s="28" t="s">
        <v>15</v>
      </c>
      <c r="D29" s="28" t="s">
        <v>138</v>
      </c>
      <c r="E29" s="28" t="s">
        <v>134</v>
      </c>
      <c r="F29" s="8" t="s">
        <v>19</v>
      </c>
      <c r="G29" s="8">
        <v>1</v>
      </c>
      <c r="H29" s="152"/>
      <c r="I29" s="8"/>
      <c r="J29" s="8"/>
      <c r="K29" s="8"/>
      <c r="L29" s="8" t="s">
        <v>92</v>
      </c>
      <c r="M29" s="8"/>
      <c r="N29" s="8"/>
      <c r="O29" s="10">
        <v>2</v>
      </c>
      <c r="P29" s="8">
        <v>3</v>
      </c>
      <c r="Q29" s="45"/>
      <c r="R29" s="8"/>
      <c r="S29" s="8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8"/>
      <c r="AK29" s="8"/>
      <c r="AL29" s="45"/>
      <c r="AM29" s="8"/>
      <c r="AN29" s="8"/>
      <c r="AO29" s="8"/>
      <c r="AP29" s="144">
        <f t="shared" si="1"/>
        <v>4</v>
      </c>
    </row>
    <row r="30" spans="1:42" x14ac:dyDescent="0.2">
      <c r="A30" s="169"/>
      <c r="B30" s="60" t="s">
        <v>22</v>
      </c>
      <c r="C30" s="28" t="s">
        <v>15</v>
      </c>
      <c r="D30" s="12" t="s">
        <v>178</v>
      </c>
      <c r="E30" s="6" t="s">
        <v>134</v>
      </c>
      <c r="F30" s="8"/>
      <c r="G30" s="8"/>
      <c r="H30" s="152"/>
      <c r="I30" s="8" t="s">
        <v>92</v>
      </c>
      <c r="J30" s="8">
        <v>0</v>
      </c>
      <c r="K30" s="8"/>
      <c r="L30" s="152" t="s">
        <v>18</v>
      </c>
      <c r="M30" s="152">
        <v>3</v>
      </c>
      <c r="N30" s="8"/>
      <c r="O30" s="8" t="s">
        <v>102</v>
      </c>
      <c r="P30" s="8">
        <v>0</v>
      </c>
      <c r="Q30" s="125">
        <v>1</v>
      </c>
      <c r="R30" s="8" t="s">
        <v>220</v>
      </c>
      <c r="S30" s="8">
        <v>0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8"/>
      <c r="AK30" s="8"/>
      <c r="AL30" s="45"/>
      <c r="AM30" s="8"/>
      <c r="AN30" s="8"/>
      <c r="AO30" s="8"/>
      <c r="AP30" s="144">
        <f t="shared" si="1"/>
        <v>4</v>
      </c>
    </row>
    <row r="31" spans="1:42" x14ac:dyDescent="0.2">
      <c r="A31" s="169"/>
      <c r="B31" s="70" t="s">
        <v>28</v>
      </c>
      <c r="C31" s="6" t="s">
        <v>15</v>
      </c>
      <c r="D31" s="12" t="s">
        <v>119</v>
      </c>
      <c r="E31" s="6" t="s">
        <v>136</v>
      </c>
      <c r="F31" s="152" t="s">
        <v>18</v>
      </c>
      <c r="G31" s="152">
        <v>3</v>
      </c>
      <c r="H31" s="152"/>
      <c r="I31" s="8"/>
      <c r="J31" s="8"/>
      <c r="K31" s="8"/>
      <c r="L31" s="8"/>
      <c r="M31" s="8"/>
      <c r="N31" s="8"/>
      <c r="O31" s="8"/>
      <c r="P31" s="8"/>
      <c r="Q31" s="125"/>
      <c r="R31" s="8"/>
      <c r="S31" s="6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8"/>
      <c r="AK31" s="6"/>
      <c r="AL31" s="45"/>
      <c r="AM31" s="8"/>
      <c r="AN31" s="8"/>
      <c r="AO31" s="8"/>
      <c r="AP31" s="144">
        <f t="shared" si="1"/>
        <v>3</v>
      </c>
    </row>
    <row r="32" spans="1:42" x14ac:dyDescent="0.2">
      <c r="A32" s="169"/>
      <c r="B32" s="70" t="s">
        <v>26</v>
      </c>
      <c r="C32" s="6" t="s">
        <v>15</v>
      </c>
      <c r="D32" s="12" t="s">
        <v>127</v>
      </c>
      <c r="E32" s="6" t="s">
        <v>136</v>
      </c>
      <c r="F32" s="8" t="s">
        <v>102</v>
      </c>
      <c r="G32" s="8">
        <v>0</v>
      </c>
      <c r="H32" s="152"/>
      <c r="I32" s="8" t="s">
        <v>19</v>
      </c>
      <c r="J32" s="8">
        <v>1</v>
      </c>
      <c r="K32" s="8"/>
      <c r="L32" s="8" t="s">
        <v>173</v>
      </c>
      <c r="M32" s="8">
        <v>0</v>
      </c>
      <c r="N32" s="8">
        <v>1</v>
      </c>
      <c r="O32" s="8" t="s">
        <v>173</v>
      </c>
      <c r="P32" s="8">
        <v>0</v>
      </c>
      <c r="Q32" s="125">
        <v>1</v>
      </c>
      <c r="R32" s="8"/>
      <c r="S32" s="8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 t="s">
        <v>173</v>
      </c>
      <c r="AH32" s="125">
        <v>0</v>
      </c>
      <c r="AI32" s="125"/>
      <c r="AJ32" s="8"/>
      <c r="AK32" s="8"/>
      <c r="AL32" s="45"/>
      <c r="AM32" s="8"/>
      <c r="AN32" s="8"/>
      <c r="AO32" s="8"/>
      <c r="AP32" s="144">
        <f t="shared" si="1"/>
        <v>3</v>
      </c>
    </row>
    <row r="33" spans="1:42" x14ac:dyDescent="0.2">
      <c r="A33" s="169"/>
      <c r="B33" s="60" t="s">
        <v>22</v>
      </c>
      <c r="C33" s="28" t="s">
        <v>15</v>
      </c>
      <c r="D33" s="12" t="s">
        <v>216</v>
      </c>
      <c r="E33" s="6" t="s">
        <v>134</v>
      </c>
      <c r="F33" s="8"/>
      <c r="G33" s="8"/>
      <c r="H33" s="152"/>
      <c r="I33" s="8"/>
      <c r="J33" s="8"/>
      <c r="K33" s="8"/>
      <c r="L33" s="8" t="s">
        <v>19</v>
      </c>
      <c r="M33" s="8">
        <v>1</v>
      </c>
      <c r="N33" s="8">
        <v>1</v>
      </c>
      <c r="O33" s="8"/>
      <c r="P33" s="8"/>
      <c r="Q33" s="125"/>
      <c r="R33" s="8" t="s">
        <v>92</v>
      </c>
      <c r="S33" s="8">
        <v>0</v>
      </c>
      <c r="T33" s="125">
        <v>1</v>
      </c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8"/>
      <c r="AK33" s="8"/>
      <c r="AL33" s="45"/>
      <c r="AM33" s="8"/>
      <c r="AN33" s="8"/>
      <c r="AO33" s="8"/>
      <c r="AP33" s="144">
        <f t="shared" si="1"/>
        <v>3</v>
      </c>
    </row>
    <row r="34" spans="1:42" x14ac:dyDescent="0.2">
      <c r="A34" s="169"/>
      <c r="B34" s="60" t="s">
        <v>17</v>
      </c>
      <c r="C34" s="6" t="s">
        <v>65</v>
      </c>
      <c r="D34" s="3" t="s">
        <v>196</v>
      </c>
      <c r="E34" s="11" t="s">
        <v>61</v>
      </c>
      <c r="F34" s="10" t="s">
        <v>6</v>
      </c>
      <c r="G34" s="8">
        <v>2.5</v>
      </c>
      <c r="H34" s="152"/>
      <c r="I34" s="8"/>
      <c r="J34" s="8"/>
      <c r="K34" s="8"/>
      <c r="L34" s="8"/>
      <c r="M34" s="8"/>
      <c r="N34" s="8"/>
      <c r="O34" s="8"/>
      <c r="P34" s="8"/>
      <c r="Q34" s="125"/>
      <c r="R34" s="8"/>
      <c r="S34" s="8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8"/>
      <c r="AK34" s="8"/>
      <c r="AL34" s="45"/>
      <c r="AM34" s="8"/>
      <c r="AN34" s="8"/>
      <c r="AO34" s="8"/>
      <c r="AP34" s="144">
        <f t="shared" si="1"/>
        <v>2.5</v>
      </c>
    </row>
    <row r="35" spans="1:42" x14ac:dyDescent="0.2">
      <c r="A35" s="169"/>
      <c r="B35" s="60" t="s">
        <v>21</v>
      </c>
      <c r="C35" s="28" t="s">
        <v>15</v>
      </c>
      <c r="D35" s="28" t="s">
        <v>82</v>
      </c>
      <c r="E35" s="28" t="s">
        <v>136</v>
      </c>
      <c r="F35" s="8" t="s">
        <v>92</v>
      </c>
      <c r="G35" s="8">
        <v>0</v>
      </c>
      <c r="H35" s="152"/>
      <c r="I35" s="8" t="s">
        <v>102</v>
      </c>
      <c r="J35" s="8">
        <v>0</v>
      </c>
      <c r="K35" s="8"/>
      <c r="L35" s="8" t="s">
        <v>92</v>
      </c>
      <c r="M35" s="8">
        <v>0</v>
      </c>
      <c r="N35" s="8">
        <v>1</v>
      </c>
      <c r="O35" s="8" t="s">
        <v>92</v>
      </c>
      <c r="P35" s="8">
        <v>0</v>
      </c>
      <c r="Q35" s="125">
        <v>1</v>
      </c>
      <c r="R35" s="8"/>
      <c r="S35" s="8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8"/>
      <c r="AK35" s="8"/>
      <c r="AL35" s="45"/>
      <c r="AM35" s="8"/>
      <c r="AN35" s="8"/>
      <c r="AO35" s="8"/>
      <c r="AP35" s="144">
        <f t="shared" si="1"/>
        <v>2</v>
      </c>
    </row>
    <row r="36" spans="1:42" x14ac:dyDescent="0.2">
      <c r="A36" s="169"/>
      <c r="B36" s="60" t="s">
        <v>22</v>
      </c>
      <c r="C36" s="28" t="s">
        <v>15</v>
      </c>
      <c r="D36" s="12" t="s">
        <v>217</v>
      </c>
      <c r="E36" s="6" t="s">
        <v>136</v>
      </c>
      <c r="F36" s="8"/>
      <c r="G36" s="8"/>
      <c r="H36" s="152"/>
      <c r="I36" s="8"/>
      <c r="J36" s="8"/>
      <c r="K36" s="8"/>
      <c r="L36" s="8" t="s">
        <v>172</v>
      </c>
      <c r="M36" s="8">
        <v>0</v>
      </c>
      <c r="N36" s="8">
        <v>1</v>
      </c>
      <c r="O36" s="8"/>
      <c r="P36" s="8"/>
      <c r="Q36" s="45"/>
      <c r="R36" s="8"/>
      <c r="S36" s="8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8"/>
      <c r="AK36" s="8"/>
      <c r="AL36" s="45"/>
      <c r="AM36" s="8"/>
      <c r="AN36" s="8"/>
      <c r="AO36" s="8"/>
      <c r="AP36" s="144">
        <f t="shared" si="1"/>
        <v>1</v>
      </c>
    </row>
    <row r="37" spans="1:42" x14ac:dyDescent="0.2">
      <c r="A37" s="169"/>
      <c r="B37" s="60" t="s">
        <v>22</v>
      </c>
      <c r="C37" s="28" t="s">
        <v>15</v>
      </c>
      <c r="D37" s="28" t="s">
        <v>177</v>
      </c>
      <c r="E37" s="28" t="s">
        <v>134</v>
      </c>
      <c r="F37" s="8"/>
      <c r="G37" s="8"/>
      <c r="H37" s="152"/>
      <c r="I37" s="8" t="s">
        <v>19</v>
      </c>
      <c r="J37" s="8">
        <v>1</v>
      </c>
      <c r="K37" s="8"/>
      <c r="L37" s="8" t="s">
        <v>92</v>
      </c>
      <c r="M37" s="8">
        <v>0</v>
      </c>
      <c r="N37" s="8"/>
      <c r="O37" s="8" t="s">
        <v>219</v>
      </c>
      <c r="P37" s="8">
        <v>0</v>
      </c>
      <c r="Q37" s="45"/>
      <c r="R37" s="8" t="s">
        <v>247</v>
      </c>
      <c r="S37" s="8">
        <v>0</v>
      </c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8"/>
      <c r="AK37" s="8"/>
      <c r="AL37" s="45"/>
      <c r="AM37" s="8"/>
      <c r="AN37" s="8"/>
      <c r="AO37" s="8"/>
      <c r="AP37" s="144">
        <f t="shared" si="1"/>
        <v>1</v>
      </c>
    </row>
    <row r="38" spans="1:42" x14ac:dyDescent="0.2">
      <c r="A38" s="169"/>
      <c r="B38" s="60" t="s">
        <v>29</v>
      </c>
      <c r="C38" s="6" t="s">
        <v>15</v>
      </c>
      <c r="D38" s="12" t="s">
        <v>202</v>
      </c>
      <c r="E38" s="6" t="s">
        <v>136</v>
      </c>
      <c r="F38" s="8"/>
      <c r="G38" s="8"/>
      <c r="H38" s="152"/>
      <c r="I38" s="8"/>
      <c r="J38" s="8"/>
      <c r="K38" s="8"/>
      <c r="L38" s="8" t="s">
        <v>19</v>
      </c>
      <c r="M38" s="8">
        <v>1</v>
      </c>
      <c r="N38" s="8"/>
      <c r="O38" s="8" t="s">
        <v>247</v>
      </c>
      <c r="P38" s="8">
        <v>0</v>
      </c>
      <c r="Q38" s="45"/>
      <c r="R38" s="8"/>
      <c r="S38" s="8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8"/>
      <c r="AK38" s="8"/>
      <c r="AL38" s="45"/>
      <c r="AM38" s="8"/>
      <c r="AN38" s="8"/>
      <c r="AO38" s="8"/>
      <c r="AP38" s="144">
        <f t="shared" si="1"/>
        <v>1</v>
      </c>
    </row>
    <row r="39" spans="1:42" x14ac:dyDescent="0.2">
      <c r="A39" s="169"/>
      <c r="B39" s="70" t="s">
        <v>26</v>
      </c>
      <c r="C39" s="6" t="s">
        <v>15</v>
      </c>
      <c r="D39" s="12" t="s">
        <v>165</v>
      </c>
      <c r="E39" s="6" t="s">
        <v>136</v>
      </c>
      <c r="F39" s="8"/>
      <c r="G39" s="8"/>
      <c r="H39" s="152"/>
      <c r="I39" s="8" t="s">
        <v>92</v>
      </c>
      <c r="J39" s="8">
        <v>0</v>
      </c>
      <c r="K39" s="8"/>
      <c r="L39" s="8"/>
      <c r="M39" s="8"/>
      <c r="N39" s="8"/>
      <c r="O39" s="8" t="s">
        <v>102</v>
      </c>
      <c r="P39" s="8">
        <v>0</v>
      </c>
      <c r="Q39" s="125">
        <v>1</v>
      </c>
      <c r="R39" s="8"/>
      <c r="S39" s="8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8"/>
      <c r="AK39" s="8"/>
      <c r="AL39" s="45"/>
      <c r="AM39" s="8"/>
      <c r="AN39" s="8"/>
      <c r="AO39" s="8"/>
      <c r="AP39" s="144">
        <f t="shared" si="1"/>
        <v>1</v>
      </c>
    </row>
    <row r="40" spans="1:42" x14ac:dyDescent="0.2">
      <c r="A40" s="169"/>
      <c r="B40" s="60" t="s">
        <v>20</v>
      </c>
      <c r="C40" s="6" t="s">
        <v>15</v>
      </c>
      <c r="D40" s="12" t="s">
        <v>199</v>
      </c>
      <c r="E40" s="6" t="s">
        <v>136</v>
      </c>
      <c r="F40" s="8"/>
      <c r="G40" s="8"/>
      <c r="H40" s="152"/>
      <c r="I40" s="8"/>
      <c r="J40" s="8"/>
      <c r="K40" s="8"/>
      <c r="L40" s="8" t="s">
        <v>220</v>
      </c>
      <c r="M40" s="8">
        <v>0</v>
      </c>
      <c r="N40" s="8"/>
      <c r="O40" s="8" t="s">
        <v>172</v>
      </c>
      <c r="P40" s="8">
        <v>0</v>
      </c>
      <c r="Q40" s="125">
        <v>1</v>
      </c>
      <c r="R40" s="8"/>
      <c r="S40" s="8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8"/>
      <c r="AK40" s="8"/>
      <c r="AL40" s="45"/>
      <c r="AM40" s="8"/>
      <c r="AN40" s="8"/>
      <c r="AO40" s="8"/>
      <c r="AP40" s="144">
        <f t="shared" si="1"/>
        <v>1</v>
      </c>
    </row>
    <row r="41" spans="1:42" x14ac:dyDescent="0.2">
      <c r="A41" s="169"/>
      <c r="B41" s="60" t="s">
        <v>21</v>
      </c>
      <c r="C41" s="6" t="s">
        <v>15</v>
      </c>
      <c r="D41" s="3" t="s">
        <v>122</v>
      </c>
      <c r="E41" s="6" t="s">
        <v>136</v>
      </c>
      <c r="F41" s="8" t="s">
        <v>103</v>
      </c>
      <c r="G41" s="8">
        <v>0</v>
      </c>
      <c r="H41" s="152"/>
      <c r="I41" s="8"/>
      <c r="J41" s="8"/>
      <c r="K41" s="8"/>
      <c r="L41" s="8"/>
      <c r="M41" s="8"/>
      <c r="N41" s="8"/>
      <c r="O41" s="8" t="s">
        <v>103</v>
      </c>
      <c r="P41" s="8">
        <v>0</v>
      </c>
      <c r="Q41" s="125">
        <v>1</v>
      </c>
      <c r="R41" s="8"/>
      <c r="S41" s="6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8"/>
      <c r="AK41" s="6"/>
      <c r="AL41" s="45"/>
      <c r="AM41" s="8"/>
      <c r="AN41" s="8"/>
      <c r="AO41" s="8"/>
      <c r="AP41" s="144">
        <f t="shared" si="1"/>
        <v>1</v>
      </c>
    </row>
    <row r="42" spans="1:42" x14ac:dyDescent="0.2">
      <c r="A42" s="169"/>
      <c r="B42" s="60" t="s">
        <v>22</v>
      </c>
      <c r="C42" s="28" t="s">
        <v>15</v>
      </c>
      <c r="D42" s="12" t="s">
        <v>213</v>
      </c>
      <c r="E42" s="6" t="s">
        <v>136</v>
      </c>
      <c r="F42" s="8"/>
      <c r="G42" s="8"/>
      <c r="H42" s="152"/>
      <c r="I42" s="8"/>
      <c r="J42" s="8"/>
      <c r="K42" s="8"/>
      <c r="L42" s="8" t="s">
        <v>102</v>
      </c>
      <c r="M42" s="8">
        <v>0</v>
      </c>
      <c r="N42" s="8"/>
      <c r="O42" s="8"/>
      <c r="P42" s="8"/>
      <c r="Q42" s="45"/>
      <c r="R42" s="8"/>
      <c r="S42" s="8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8"/>
      <c r="AK42" s="8"/>
      <c r="AL42" s="45"/>
      <c r="AM42" s="8"/>
      <c r="AN42" s="8"/>
      <c r="AO42" s="8"/>
      <c r="AP42" s="144">
        <f t="shared" si="1"/>
        <v>0</v>
      </c>
    </row>
    <row r="43" spans="1:42" x14ac:dyDescent="0.2">
      <c r="A43" s="169"/>
      <c r="B43" s="60" t="s">
        <v>22</v>
      </c>
      <c r="C43" s="28" t="s">
        <v>15</v>
      </c>
      <c r="D43" s="12" t="s">
        <v>214</v>
      </c>
      <c r="E43" s="6" t="s">
        <v>134</v>
      </c>
      <c r="F43" s="8"/>
      <c r="G43" s="8"/>
      <c r="H43" s="152"/>
      <c r="I43" s="8"/>
      <c r="J43" s="8"/>
      <c r="K43" s="8"/>
      <c r="L43" s="8" t="s">
        <v>103</v>
      </c>
      <c r="M43" s="8">
        <v>0</v>
      </c>
      <c r="N43" s="8"/>
      <c r="O43" s="8"/>
      <c r="P43" s="8"/>
      <c r="Q43" s="45"/>
      <c r="R43" s="8"/>
      <c r="S43" s="8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8"/>
      <c r="AK43" s="8"/>
      <c r="AL43" s="45"/>
      <c r="AM43" s="8"/>
      <c r="AN43" s="8"/>
      <c r="AO43" s="8"/>
      <c r="AP43" s="144">
        <f t="shared" ref="AP43:AP50" si="2">G43+J43+M43+P43+S43+AK43+H43+K43+N43+Q43+T43+AL43</f>
        <v>0</v>
      </c>
    </row>
    <row r="44" spans="1:42" x14ac:dyDescent="0.2">
      <c r="A44" s="169"/>
      <c r="B44" s="60" t="s">
        <v>22</v>
      </c>
      <c r="C44" s="28" t="s">
        <v>15</v>
      </c>
      <c r="D44" s="12" t="s">
        <v>215</v>
      </c>
      <c r="E44" s="6" t="s">
        <v>136</v>
      </c>
      <c r="F44" s="8"/>
      <c r="G44" s="8"/>
      <c r="H44" s="152"/>
      <c r="I44" s="8"/>
      <c r="J44" s="8"/>
      <c r="K44" s="8"/>
      <c r="L44" s="8" t="s">
        <v>173</v>
      </c>
      <c r="M44" s="8">
        <v>0</v>
      </c>
      <c r="N44" s="8"/>
      <c r="O44" s="8"/>
      <c r="P44" s="8"/>
      <c r="Q44" s="45"/>
      <c r="R44" s="8"/>
      <c r="S44" s="8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8"/>
      <c r="AK44" s="8"/>
      <c r="AL44" s="45"/>
      <c r="AM44" s="8"/>
      <c r="AN44" s="8"/>
      <c r="AO44" s="8"/>
      <c r="AP44" s="144">
        <f t="shared" si="2"/>
        <v>0</v>
      </c>
    </row>
    <row r="45" spans="1:42" x14ac:dyDescent="0.2">
      <c r="A45" s="169"/>
      <c r="B45" s="60" t="s">
        <v>22</v>
      </c>
      <c r="C45" s="6" t="s">
        <v>16</v>
      </c>
      <c r="D45" s="28" t="s">
        <v>212</v>
      </c>
      <c r="E45" s="3" t="s">
        <v>135</v>
      </c>
      <c r="F45" s="8"/>
      <c r="G45" s="8"/>
      <c r="H45" s="152"/>
      <c r="I45" s="8"/>
      <c r="J45" s="8"/>
      <c r="K45" s="8"/>
      <c r="L45" s="8" t="s">
        <v>92</v>
      </c>
      <c r="M45" s="8">
        <v>0</v>
      </c>
      <c r="N45" s="8"/>
      <c r="O45" s="8"/>
      <c r="P45" s="8"/>
      <c r="Q45" s="45"/>
      <c r="R45" s="8"/>
      <c r="S45" s="8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8"/>
      <c r="AK45" s="8"/>
      <c r="AL45" s="45"/>
      <c r="AM45" s="8"/>
      <c r="AN45" s="8"/>
      <c r="AO45" s="8"/>
      <c r="AP45" s="144">
        <f t="shared" si="2"/>
        <v>0</v>
      </c>
    </row>
    <row r="46" spans="1:42" x14ac:dyDescent="0.2">
      <c r="A46" s="169"/>
      <c r="B46" s="60" t="s">
        <v>22</v>
      </c>
      <c r="C46" s="28" t="s">
        <v>15</v>
      </c>
      <c r="D46" s="12" t="s">
        <v>218</v>
      </c>
      <c r="E46" s="6" t="s">
        <v>136</v>
      </c>
      <c r="F46" s="8"/>
      <c r="G46" s="8"/>
      <c r="H46" s="152"/>
      <c r="I46" s="8"/>
      <c r="J46" s="8"/>
      <c r="K46" s="8"/>
      <c r="L46" s="8" t="s">
        <v>219</v>
      </c>
      <c r="M46" s="8">
        <v>0</v>
      </c>
      <c r="N46" s="8"/>
      <c r="O46" s="8"/>
      <c r="P46" s="8"/>
      <c r="Q46" s="45"/>
      <c r="R46" s="8"/>
      <c r="S46" s="8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8"/>
      <c r="AK46" s="8"/>
      <c r="AL46" s="45"/>
      <c r="AM46" s="8"/>
      <c r="AN46" s="8"/>
      <c r="AO46" s="8"/>
      <c r="AP46" s="144">
        <f t="shared" si="2"/>
        <v>0</v>
      </c>
    </row>
    <row r="47" spans="1:42" x14ac:dyDescent="0.2">
      <c r="A47" s="169"/>
      <c r="B47" s="60" t="s">
        <v>29</v>
      </c>
      <c r="C47" s="28" t="s">
        <v>15</v>
      </c>
      <c r="D47" s="12" t="s">
        <v>237</v>
      </c>
      <c r="E47" s="6" t="s">
        <v>136</v>
      </c>
      <c r="F47" s="8"/>
      <c r="G47" s="8"/>
      <c r="H47" s="152"/>
      <c r="I47" s="8"/>
      <c r="J47" s="8"/>
      <c r="K47" s="8"/>
      <c r="L47" s="8"/>
      <c r="M47" s="8"/>
      <c r="N47" s="8"/>
      <c r="O47" s="8" t="s">
        <v>248</v>
      </c>
      <c r="P47" s="8">
        <v>0</v>
      </c>
      <c r="Q47" s="45"/>
      <c r="R47" s="8"/>
      <c r="S47" s="8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8"/>
      <c r="AK47" s="8"/>
      <c r="AL47" s="45"/>
      <c r="AM47" s="8"/>
      <c r="AN47" s="8"/>
      <c r="AO47" s="8"/>
      <c r="AP47" s="144">
        <f t="shared" si="2"/>
        <v>0</v>
      </c>
    </row>
    <row r="48" spans="1:42" x14ac:dyDescent="0.2">
      <c r="A48" s="169"/>
      <c r="B48" s="60" t="s">
        <v>21</v>
      </c>
      <c r="C48" s="28" t="s">
        <v>15</v>
      </c>
      <c r="D48" s="12" t="s">
        <v>246</v>
      </c>
      <c r="E48" s="6" t="s">
        <v>136</v>
      </c>
      <c r="F48" s="8"/>
      <c r="G48" s="8"/>
      <c r="H48" s="152"/>
      <c r="I48" s="8"/>
      <c r="J48" s="8"/>
      <c r="K48" s="8"/>
      <c r="L48" s="8"/>
      <c r="M48" s="8"/>
      <c r="N48" s="8"/>
      <c r="O48" s="8" t="s">
        <v>220</v>
      </c>
      <c r="P48" s="8">
        <v>0</v>
      </c>
      <c r="Q48" s="45"/>
      <c r="R48" s="8"/>
      <c r="S48" s="8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8"/>
      <c r="AK48" s="8"/>
      <c r="AL48" s="45"/>
      <c r="AM48" s="8"/>
      <c r="AN48" s="8"/>
      <c r="AO48" s="8"/>
      <c r="AP48" s="144">
        <f t="shared" si="2"/>
        <v>0</v>
      </c>
    </row>
    <row r="49" spans="1:42" x14ac:dyDescent="0.2">
      <c r="A49" s="169"/>
      <c r="B49" s="69" t="s">
        <v>20</v>
      </c>
      <c r="C49" s="29" t="s">
        <v>16</v>
      </c>
      <c r="D49" s="103" t="s">
        <v>272</v>
      </c>
      <c r="E49" s="63" t="s">
        <v>99</v>
      </c>
      <c r="F49" s="62"/>
      <c r="G49" s="62"/>
      <c r="H49" s="61"/>
      <c r="I49" s="62"/>
      <c r="J49" s="62"/>
      <c r="K49" s="62"/>
      <c r="L49" s="62"/>
      <c r="M49" s="62"/>
      <c r="N49" s="62"/>
      <c r="O49" s="62"/>
      <c r="P49" s="62"/>
      <c r="Q49" s="64"/>
      <c r="R49" s="62" t="s">
        <v>102</v>
      </c>
      <c r="S49" s="62">
        <v>0</v>
      </c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62"/>
      <c r="AK49" s="62"/>
      <c r="AL49" s="64"/>
      <c r="AM49" s="62"/>
      <c r="AN49" s="62"/>
      <c r="AO49" s="62"/>
      <c r="AP49" s="144">
        <f t="shared" si="2"/>
        <v>0</v>
      </c>
    </row>
    <row r="50" spans="1:42" ht="17" thickBot="1" x14ac:dyDescent="0.25">
      <c r="A50" s="169"/>
      <c r="B50" s="69" t="s">
        <v>21</v>
      </c>
      <c r="C50" s="29" t="s">
        <v>16</v>
      </c>
      <c r="D50" s="103" t="s">
        <v>245</v>
      </c>
      <c r="E50" s="127" t="s">
        <v>62</v>
      </c>
      <c r="F50" s="62"/>
      <c r="G50" s="62"/>
      <c r="H50" s="61"/>
      <c r="I50" s="62"/>
      <c r="J50" s="62"/>
      <c r="K50" s="62"/>
      <c r="L50" s="62" t="s">
        <v>92</v>
      </c>
      <c r="M50" s="62">
        <v>0</v>
      </c>
      <c r="N50" s="62"/>
      <c r="O50" s="62" t="s">
        <v>92</v>
      </c>
      <c r="P50" s="62">
        <v>0</v>
      </c>
      <c r="Q50" s="64"/>
      <c r="R50" s="62"/>
      <c r="S50" s="62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62"/>
      <c r="AK50" s="62"/>
      <c r="AL50" s="64"/>
      <c r="AM50" s="62"/>
      <c r="AN50" s="62"/>
      <c r="AO50" s="62"/>
      <c r="AP50" s="146">
        <f t="shared" si="2"/>
        <v>0</v>
      </c>
    </row>
    <row r="51" spans="1:42" x14ac:dyDescent="0.2">
      <c r="A51" s="168" t="s">
        <v>73</v>
      </c>
      <c r="B51" s="159" t="s">
        <v>20</v>
      </c>
      <c r="C51" s="49" t="s">
        <v>168</v>
      </c>
      <c r="D51" s="98" t="s">
        <v>169</v>
      </c>
      <c r="E51" s="108" t="s">
        <v>58</v>
      </c>
      <c r="F51" s="22"/>
      <c r="G51" s="22"/>
      <c r="H51" s="18"/>
      <c r="I51" s="160" t="s">
        <v>6</v>
      </c>
      <c r="J51" s="22">
        <v>2.5</v>
      </c>
      <c r="K51" s="22"/>
      <c r="L51" s="22" t="s">
        <v>18</v>
      </c>
      <c r="M51" s="22">
        <v>3</v>
      </c>
      <c r="N51" s="22"/>
      <c r="O51" s="22"/>
      <c r="P51" s="22"/>
      <c r="Q51" s="50"/>
      <c r="R51" s="160" t="s">
        <v>6</v>
      </c>
      <c r="S51" s="22">
        <v>2.5</v>
      </c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 t="s">
        <v>19</v>
      </c>
      <c r="AE51" s="126">
        <v>6</v>
      </c>
      <c r="AF51" s="126"/>
      <c r="AG51" s="126"/>
      <c r="AH51" s="126"/>
      <c r="AI51" s="126"/>
      <c r="AJ51" s="22" t="s">
        <v>6</v>
      </c>
      <c r="AK51" s="22">
        <v>10</v>
      </c>
      <c r="AL51" s="50"/>
      <c r="AM51" s="22"/>
      <c r="AN51" s="22"/>
      <c r="AO51" s="22"/>
      <c r="AP51" s="143">
        <f>G51+J51+M51+P51+S51+AK51+AE51</f>
        <v>24</v>
      </c>
    </row>
    <row r="52" spans="1:42" x14ac:dyDescent="0.2">
      <c r="A52" s="169"/>
      <c r="B52" s="60" t="s">
        <v>14</v>
      </c>
      <c r="C52" s="6" t="s">
        <v>30</v>
      </c>
      <c r="D52" s="3" t="s">
        <v>195</v>
      </c>
      <c r="E52" s="11" t="s">
        <v>61</v>
      </c>
      <c r="F52" s="8" t="s">
        <v>6</v>
      </c>
      <c r="G52" s="8">
        <v>5</v>
      </c>
      <c r="H52" s="152"/>
      <c r="I52" s="99" t="s">
        <v>6</v>
      </c>
      <c r="J52" s="100">
        <v>2.5</v>
      </c>
      <c r="K52" s="8"/>
      <c r="L52" s="8" t="s">
        <v>6</v>
      </c>
      <c r="M52" s="8">
        <v>5</v>
      </c>
      <c r="N52" s="8"/>
      <c r="O52" s="8" t="s">
        <v>18</v>
      </c>
      <c r="P52" s="8">
        <v>3</v>
      </c>
      <c r="Q52" s="45"/>
      <c r="R52" s="8" t="s">
        <v>18</v>
      </c>
      <c r="S52" s="8">
        <v>3</v>
      </c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8"/>
      <c r="AK52" s="6"/>
      <c r="AL52" s="45"/>
      <c r="AM52" s="8"/>
      <c r="AN52" s="8"/>
      <c r="AO52" s="8"/>
      <c r="AP52" s="144">
        <f t="shared" ref="AP52:AP84" si="3">G52+J52+M52+P52+S52+AK52</f>
        <v>18.5</v>
      </c>
    </row>
    <row r="53" spans="1:42" x14ac:dyDescent="0.2">
      <c r="A53" s="169"/>
      <c r="B53" s="60" t="s">
        <v>29</v>
      </c>
      <c r="C53" s="6" t="s">
        <v>30</v>
      </c>
      <c r="D53" s="3" t="s">
        <v>193</v>
      </c>
      <c r="E53" s="11" t="s">
        <v>61</v>
      </c>
      <c r="F53" s="10" t="s">
        <v>6</v>
      </c>
      <c r="G53" s="8">
        <v>2.5</v>
      </c>
      <c r="H53" s="152"/>
      <c r="I53" s="99" t="s">
        <v>6</v>
      </c>
      <c r="J53" s="100">
        <v>2.5</v>
      </c>
      <c r="K53" s="8"/>
      <c r="L53" s="8" t="s">
        <v>6</v>
      </c>
      <c r="M53" s="8">
        <v>5</v>
      </c>
      <c r="N53" s="8"/>
      <c r="O53" s="8" t="s">
        <v>19</v>
      </c>
      <c r="P53" s="8">
        <v>1</v>
      </c>
      <c r="Q53" s="45"/>
      <c r="R53" s="8" t="s">
        <v>92</v>
      </c>
      <c r="S53" s="8">
        <v>0</v>
      </c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8"/>
      <c r="AK53" s="8"/>
      <c r="AL53" s="45"/>
      <c r="AM53" s="8"/>
      <c r="AN53" s="8"/>
      <c r="AO53" s="8"/>
      <c r="AP53" s="144">
        <f>G53+J53+M53+P53+S53+AK53+T53</f>
        <v>11</v>
      </c>
    </row>
    <row r="54" spans="1:42" x14ac:dyDescent="0.2">
      <c r="A54" s="169"/>
      <c r="B54" s="60" t="s">
        <v>12</v>
      </c>
      <c r="C54" s="6" t="s">
        <v>30</v>
      </c>
      <c r="D54" s="5" t="s">
        <v>133</v>
      </c>
      <c r="E54" s="11" t="s">
        <v>62</v>
      </c>
      <c r="F54" s="8" t="s">
        <v>6</v>
      </c>
      <c r="G54" s="8">
        <v>5</v>
      </c>
      <c r="H54" s="152"/>
      <c r="I54" s="8"/>
      <c r="J54" s="8"/>
      <c r="K54" s="8"/>
      <c r="L54" s="8"/>
      <c r="M54" s="8"/>
      <c r="N54" s="8"/>
      <c r="O54" s="8" t="s">
        <v>6</v>
      </c>
      <c r="P54" s="8">
        <v>5</v>
      </c>
      <c r="Q54" s="45"/>
      <c r="R54" s="8" t="s">
        <v>19</v>
      </c>
      <c r="S54" s="8">
        <v>1</v>
      </c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8"/>
      <c r="AK54" s="6"/>
      <c r="AL54" s="45"/>
      <c r="AM54" s="8"/>
      <c r="AN54" s="8"/>
      <c r="AO54" s="8"/>
      <c r="AP54" s="144">
        <f t="shared" ref="AP54:AP56" si="4">G54+J54+M54+P54+S54+AK54+T54</f>
        <v>11</v>
      </c>
    </row>
    <row r="55" spans="1:42" x14ac:dyDescent="0.2">
      <c r="A55" s="169"/>
      <c r="B55" s="60" t="s">
        <v>12</v>
      </c>
      <c r="C55" s="6" t="s">
        <v>24</v>
      </c>
      <c r="D55" s="12" t="s">
        <v>252</v>
      </c>
      <c r="E55" s="28" t="s">
        <v>136</v>
      </c>
      <c r="F55" s="8"/>
      <c r="G55" s="8"/>
      <c r="H55" s="8"/>
      <c r="I55" s="8"/>
      <c r="J55" s="8"/>
      <c r="K55" s="8"/>
      <c r="L55" s="8"/>
      <c r="M55" s="8"/>
      <c r="N55" s="8"/>
      <c r="O55" s="8" t="s">
        <v>6</v>
      </c>
      <c r="P55" s="8">
        <v>5</v>
      </c>
      <c r="Q55" s="45"/>
      <c r="R55" s="8" t="s">
        <v>6</v>
      </c>
      <c r="S55" s="8">
        <v>5</v>
      </c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8"/>
      <c r="AK55" s="8"/>
      <c r="AL55" s="45"/>
      <c r="AM55" s="8"/>
      <c r="AN55" s="8"/>
      <c r="AO55" s="8"/>
      <c r="AP55" s="144">
        <f t="shared" si="4"/>
        <v>10</v>
      </c>
    </row>
    <row r="56" spans="1:42" x14ac:dyDescent="0.2">
      <c r="A56" s="169"/>
      <c r="B56" s="70" t="s">
        <v>28</v>
      </c>
      <c r="C56" s="6" t="s">
        <v>24</v>
      </c>
      <c r="D56" s="12" t="s">
        <v>120</v>
      </c>
      <c r="E56" s="6" t="s">
        <v>136</v>
      </c>
      <c r="F56" s="8" t="s">
        <v>18</v>
      </c>
      <c r="G56" s="8">
        <v>3</v>
      </c>
      <c r="H56" s="152"/>
      <c r="I56" s="8" t="s">
        <v>18</v>
      </c>
      <c r="J56" s="8">
        <v>3</v>
      </c>
      <c r="K56" s="8"/>
      <c r="L56" s="8" t="s">
        <v>18</v>
      </c>
      <c r="M56" s="8">
        <v>3</v>
      </c>
      <c r="N56" s="8"/>
      <c r="O56" s="8"/>
      <c r="P56" s="8"/>
      <c r="Q56" s="45"/>
      <c r="R56" s="8" t="s">
        <v>92</v>
      </c>
      <c r="S56" s="8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8"/>
      <c r="AK56" s="8"/>
      <c r="AL56" s="45"/>
      <c r="AM56" s="8"/>
      <c r="AN56" s="8"/>
      <c r="AO56" s="8"/>
      <c r="AP56" s="144">
        <f t="shared" si="4"/>
        <v>9</v>
      </c>
    </row>
    <row r="57" spans="1:42" x14ac:dyDescent="0.2">
      <c r="A57" s="169"/>
      <c r="B57" s="60" t="s">
        <v>20</v>
      </c>
      <c r="C57" s="6" t="s">
        <v>25</v>
      </c>
      <c r="D57" s="3" t="s">
        <v>170</v>
      </c>
      <c r="E57" s="6" t="s">
        <v>99</v>
      </c>
      <c r="F57" s="8"/>
      <c r="G57" s="8"/>
      <c r="H57" s="152"/>
      <c r="I57" s="8" t="s">
        <v>6</v>
      </c>
      <c r="J57" s="8">
        <v>5</v>
      </c>
      <c r="K57" s="8"/>
      <c r="L57" s="8"/>
      <c r="M57" s="8"/>
      <c r="N57" s="8"/>
      <c r="O57" s="8">
        <v>2</v>
      </c>
      <c r="P57" s="8">
        <v>3</v>
      </c>
      <c r="Q57" s="45"/>
      <c r="R57" s="8" t="s">
        <v>92</v>
      </c>
      <c r="S57" s="8">
        <v>0</v>
      </c>
      <c r="T57" s="125">
        <v>1</v>
      </c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8"/>
      <c r="AK57" s="6"/>
      <c r="AL57" s="45"/>
      <c r="AM57" s="8"/>
      <c r="AN57" s="8"/>
      <c r="AO57" s="8"/>
      <c r="AP57" s="144">
        <f>G57+J57+M57+P57+S57+AK57+T57</f>
        <v>9</v>
      </c>
    </row>
    <row r="58" spans="1:42" x14ac:dyDescent="0.2">
      <c r="A58" s="169"/>
      <c r="B58" s="60" t="s">
        <v>14</v>
      </c>
      <c r="C58" s="6" t="s">
        <v>24</v>
      </c>
      <c r="D58" s="3" t="s">
        <v>116</v>
      </c>
      <c r="E58" s="6" t="s">
        <v>136</v>
      </c>
      <c r="F58" s="8" t="s">
        <v>6</v>
      </c>
      <c r="G58" s="8">
        <v>5</v>
      </c>
      <c r="H58" s="152"/>
      <c r="I58" s="8" t="s">
        <v>18</v>
      </c>
      <c r="J58" s="8">
        <v>3</v>
      </c>
      <c r="K58" s="8"/>
      <c r="L58" s="8"/>
      <c r="M58" s="8"/>
      <c r="N58" s="8"/>
      <c r="O58" s="8" t="s">
        <v>103</v>
      </c>
      <c r="P58" s="8">
        <v>0</v>
      </c>
      <c r="Q58" s="45"/>
      <c r="R58" s="8"/>
      <c r="S58" s="6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8"/>
      <c r="AK58" s="6"/>
      <c r="AL58" s="45"/>
      <c r="AM58" s="8"/>
      <c r="AN58" s="8"/>
      <c r="AO58" s="8"/>
      <c r="AP58" s="144">
        <f>G58+J58+M58+P58+S58+AK58+T58</f>
        <v>8</v>
      </c>
    </row>
    <row r="59" spans="1:42" x14ac:dyDescent="0.2">
      <c r="A59" s="169"/>
      <c r="B59" s="60" t="s">
        <v>14</v>
      </c>
      <c r="C59" s="6" t="s">
        <v>30</v>
      </c>
      <c r="D59" s="12" t="s">
        <v>206</v>
      </c>
      <c r="E59" s="11" t="s">
        <v>61</v>
      </c>
      <c r="F59" s="8"/>
      <c r="G59" s="8"/>
      <c r="H59" s="8"/>
      <c r="I59" s="8"/>
      <c r="J59" s="8"/>
      <c r="K59" s="8"/>
      <c r="L59" s="8" t="s">
        <v>18</v>
      </c>
      <c r="M59" s="8">
        <v>3</v>
      </c>
      <c r="N59" s="8"/>
      <c r="O59" s="8" t="s">
        <v>18</v>
      </c>
      <c r="P59" s="8">
        <v>3</v>
      </c>
      <c r="Q59" s="45"/>
      <c r="R59" s="8" t="s">
        <v>19</v>
      </c>
      <c r="S59" s="8">
        <v>1</v>
      </c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8"/>
      <c r="AK59" s="8"/>
      <c r="AL59" s="45"/>
      <c r="AM59" s="8"/>
      <c r="AN59" s="8"/>
      <c r="AO59" s="8"/>
      <c r="AP59" s="144">
        <f>G59+J59+M59+P59+S59+AK59</f>
        <v>7</v>
      </c>
    </row>
    <row r="60" spans="1:42" x14ac:dyDescent="0.2">
      <c r="A60" s="169"/>
      <c r="B60" s="70" t="s">
        <v>26</v>
      </c>
      <c r="C60" s="6" t="s">
        <v>24</v>
      </c>
      <c r="D60" s="12" t="s">
        <v>128</v>
      </c>
      <c r="E60" s="6" t="s">
        <v>136</v>
      </c>
      <c r="F60" s="152" t="s">
        <v>92</v>
      </c>
      <c r="G60" s="8">
        <v>0</v>
      </c>
      <c r="H60" s="152"/>
      <c r="I60" s="8" t="s">
        <v>6</v>
      </c>
      <c r="J60" s="8">
        <v>5</v>
      </c>
      <c r="K60" s="8"/>
      <c r="L60" s="8" t="s">
        <v>19</v>
      </c>
      <c r="M60" s="8">
        <v>1</v>
      </c>
      <c r="N60" s="8"/>
      <c r="O60" s="8"/>
      <c r="P60" s="8"/>
      <c r="Q60" s="45"/>
      <c r="R60" s="8"/>
      <c r="S60" s="6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8"/>
      <c r="AK60" s="6"/>
      <c r="AL60" s="45"/>
      <c r="AM60" s="152"/>
      <c r="AN60" s="152"/>
      <c r="AO60" s="152"/>
      <c r="AP60" s="144">
        <f t="shared" si="3"/>
        <v>6</v>
      </c>
    </row>
    <row r="61" spans="1:42" x14ac:dyDescent="0.2">
      <c r="A61" s="169"/>
      <c r="B61" s="60" t="s">
        <v>21</v>
      </c>
      <c r="C61" s="6" t="s">
        <v>25</v>
      </c>
      <c r="D61" s="5" t="s">
        <v>194</v>
      </c>
      <c r="E61" s="6" t="s">
        <v>135</v>
      </c>
      <c r="F61" s="8" t="s">
        <v>19</v>
      </c>
      <c r="G61" s="8">
        <v>1</v>
      </c>
      <c r="H61" s="152"/>
      <c r="I61" s="8" t="s">
        <v>6</v>
      </c>
      <c r="J61" s="8">
        <v>5</v>
      </c>
      <c r="K61" s="8"/>
      <c r="L61" s="8"/>
      <c r="M61" s="8"/>
      <c r="N61" s="8"/>
      <c r="O61" s="8" t="s">
        <v>173</v>
      </c>
      <c r="P61" s="8">
        <v>0</v>
      </c>
      <c r="Q61" s="45"/>
      <c r="R61" s="8"/>
      <c r="S61" s="6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8"/>
      <c r="AK61" s="6"/>
      <c r="AL61" s="45"/>
      <c r="AM61" s="8"/>
      <c r="AN61" s="8"/>
      <c r="AO61" s="8"/>
      <c r="AP61" s="144">
        <f t="shared" si="3"/>
        <v>6</v>
      </c>
    </row>
    <row r="62" spans="1:42" x14ac:dyDescent="0.2">
      <c r="A62" s="169"/>
      <c r="B62" s="60" t="s">
        <v>14</v>
      </c>
      <c r="C62" s="6" t="s">
        <v>157</v>
      </c>
      <c r="D62" s="12" t="s">
        <v>222</v>
      </c>
      <c r="E62" s="6" t="s">
        <v>99</v>
      </c>
      <c r="F62" s="8"/>
      <c r="G62" s="8"/>
      <c r="H62" s="8"/>
      <c r="I62" s="8"/>
      <c r="J62" s="8"/>
      <c r="K62" s="8"/>
      <c r="L62" s="8" t="s">
        <v>6</v>
      </c>
      <c r="M62" s="8">
        <v>5</v>
      </c>
      <c r="N62" s="8"/>
      <c r="O62" s="8" t="s">
        <v>92</v>
      </c>
      <c r="P62" s="8">
        <v>0</v>
      </c>
      <c r="Q62" s="45"/>
      <c r="R62" s="8" t="s">
        <v>173</v>
      </c>
      <c r="S62" s="8">
        <v>0</v>
      </c>
      <c r="T62" s="125">
        <v>1</v>
      </c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8"/>
      <c r="AK62" s="8"/>
      <c r="AL62" s="45"/>
      <c r="AM62" s="8"/>
      <c r="AN62" s="8"/>
      <c r="AO62" s="8"/>
      <c r="AP62" s="144">
        <f>G62+J62+M62+P62+S62+AK62+T62</f>
        <v>6</v>
      </c>
    </row>
    <row r="63" spans="1:42" x14ac:dyDescent="0.2">
      <c r="A63" s="169"/>
      <c r="B63" s="60" t="s">
        <v>14</v>
      </c>
      <c r="C63" s="6" t="s">
        <v>24</v>
      </c>
      <c r="D63" s="12" t="s">
        <v>250</v>
      </c>
      <c r="E63" s="28" t="s">
        <v>134</v>
      </c>
      <c r="F63" s="8"/>
      <c r="G63" s="8"/>
      <c r="H63" s="8"/>
      <c r="I63" s="8"/>
      <c r="J63" s="8"/>
      <c r="K63" s="8"/>
      <c r="L63" s="8"/>
      <c r="M63" s="8"/>
      <c r="N63" s="8"/>
      <c r="O63" s="8" t="s">
        <v>6</v>
      </c>
      <c r="P63" s="8">
        <v>5</v>
      </c>
      <c r="Q63" s="45"/>
      <c r="R63" s="8"/>
      <c r="S63" s="8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8"/>
      <c r="AK63" s="8"/>
      <c r="AL63" s="45"/>
      <c r="AM63" s="8"/>
      <c r="AN63" s="8"/>
      <c r="AO63" s="8"/>
      <c r="AP63" s="144">
        <f t="shared" ref="AP63:AP65" si="5">G63+J63+M63+P63+S63+AK63+T63</f>
        <v>5</v>
      </c>
    </row>
    <row r="64" spans="1:42" x14ac:dyDescent="0.2">
      <c r="A64" s="169"/>
      <c r="B64" s="60" t="s">
        <v>26</v>
      </c>
      <c r="C64" s="4" t="s">
        <v>157</v>
      </c>
      <c r="D64" s="3" t="s">
        <v>191</v>
      </c>
      <c r="E64" s="6" t="s">
        <v>99</v>
      </c>
      <c r="F64" s="8"/>
      <c r="G64" s="8"/>
      <c r="H64" s="152"/>
      <c r="I64" s="8" t="s">
        <v>102</v>
      </c>
      <c r="J64" s="8">
        <v>0</v>
      </c>
      <c r="K64" s="8"/>
      <c r="L64" s="8" t="s">
        <v>18</v>
      </c>
      <c r="M64" s="8">
        <v>3</v>
      </c>
      <c r="N64" s="8"/>
      <c r="O64" s="8" t="s">
        <v>19</v>
      </c>
      <c r="P64" s="8">
        <v>1</v>
      </c>
      <c r="Q64" s="45"/>
      <c r="R64" s="8" t="s">
        <v>172</v>
      </c>
      <c r="S64" s="6">
        <v>0</v>
      </c>
      <c r="T64" s="125">
        <v>1</v>
      </c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8" t="s">
        <v>19</v>
      </c>
      <c r="AK64" s="8">
        <v>1</v>
      </c>
      <c r="AL64" s="45"/>
      <c r="AM64" s="8"/>
      <c r="AN64" s="8"/>
      <c r="AO64" s="8"/>
      <c r="AP64" s="144">
        <f>G64+J64+M64+P64+S64+AK64+T64</f>
        <v>6</v>
      </c>
    </row>
    <row r="65" spans="1:42" x14ac:dyDescent="0.2">
      <c r="A65" s="169"/>
      <c r="B65" s="70" t="s">
        <v>22</v>
      </c>
      <c r="C65" s="6" t="s">
        <v>224</v>
      </c>
      <c r="D65" s="12" t="s">
        <v>223</v>
      </c>
      <c r="E65" s="28" t="s">
        <v>134</v>
      </c>
      <c r="F65" s="8"/>
      <c r="G65" s="8"/>
      <c r="H65" s="152"/>
      <c r="I65" s="8"/>
      <c r="J65" s="8"/>
      <c r="K65" s="8"/>
      <c r="L65" s="10" t="s">
        <v>6</v>
      </c>
      <c r="M65" s="8">
        <v>2.5</v>
      </c>
      <c r="N65" s="8"/>
      <c r="O65" s="8"/>
      <c r="P65" s="8"/>
      <c r="Q65" s="45"/>
      <c r="R65" s="10" t="s">
        <v>6</v>
      </c>
      <c r="S65" s="8">
        <v>2.5</v>
      </c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8"/>
      <c r="AK65" s="8"/>
      <c r="AL65" s="45"/>
      <c r="AM65" s="8"/>
      <c r="AN65" s="8"/>
      <c r="AO65" s="8"/>
      <c r="AP65" s="144">
        <f t="shared" si="5"/>
        <v>5</v>
      </c>
    </row>
    <row r="66" spans="1:42" x14ac:dyDescent="0.2">
      <c r="A66" s="169"/>
      <c r="B66" s="70" t="s">
        <v>17</v>
      </c>
      <c r="C66" s="6" t="s">
        <v>111</v>
      </c>
      <c r="D66" s="12" t="s">
        <v>110</v>
      </c>
      <c r="E66" s="11" t="s">
        <v>62</v>
      </c>
      <c r="F66" s="10" t="s">
        <v>6</v>
      </c>
      <c r="G66" s="8">
        <v>2.5</v>
      </c>
      <c r="H66" s="152"/>
      <c r="I66" s="8"/>
      <c r="J66" s="8"/>
      <c r="K66" s="8"/>
      <c r="L66" s="8"/>
      <c r="M66" s="8"/>
      <c r="N66" s="8"/>
      <c r="O66" s="10" t="s">
        <v>19</v>
      </c>
      <c r="P66" s="8">
        <v>1</v>
      </c>
      <c r="Q66" s="45"/>
      <c r="R66" s="10" t="s">
        <v>19</v>
      </c>
      <c r="S66" s="8">
        <v>1</v>
      </c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8"/>
      <c r="AK66" s="8"/>
      <c r="AL66" s="45"/>
      <c r="AM66" s="8"/>
      <c r="AN66" s="8"/>
      <c r="AO66" s="8"/>
      <c r="AP66" s="144">
        <f>G66+J66+M66+P66+S66+AK66+T66</f>
        <v>4.5</v>
      </c>
    </row>
    <row r="67" spans="1:42" x14ac:dyDescent="0.2">
      <c r="A67" s="169"/>
      <c r="B67" s="158" t="s">
        <v>22</v>
      </c>
      <c r="C67" s="43" t="s">
        <v>30</v>
      </c>
      <c r="D67" s="156" t="s">
        <v>108</v>
      </c>
      <c r="E67" s="157" t="s">
        <v>61</v>
      </c>
      <c r="F67" s="56" t="s">
        <v>19</v>
      </c>
      <c r="G67" s="56">
        <v>1</v>
      </c>
      <c r="H67" s="57"/>
      <c r="I67" s="56"/>
      <c r="J67" s="56"/>
      <c r="K67" s="56"/>
      <c r="L67" s="56" t="s">
        <v>18</v>
      </c>
      <c r="M67" s="56">
        <v>3</v>
      </c>
      <c r="N67" s="56"/>
      <c r="O67" s="56"/>
      <c r="P67" s="56"/>
      <c r="Q67" s="137"/>
      <c r="R67" s="56"/>
      <c r="S67" s="56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56"/>
      <c r="AK67" s="56"/>
      <c r="AL67" s="137"/>
      <c r="AM67" s="56"/>
      <c r="AN67" s="56"/>
      <c r="AO67" s="56"/>
      <c r="AP67" s="147">
        <f t="shared" ref="AP67:AP69" si="6">G67+J67+M67+P67+S67+AK67+T67</f>
        <v>4</v>
      </c>
    </row>
    <row r="68" spans="1:42" x14ac:dyDescent="0.2">
      <c r="A68" s="169"/>
      <c r="B68" s="60" t="s">
        <v>14</v>
      </c>
      <c r="C68" s="6" t="s">
        <v>25</v>
      </c>
      <c r="D68" s="3" t="s">
        <v>192</v>
      </c>
      <c r="E68" s="6" t="s">
        <v>135</v>
      </c>
      <c r="F68" s="8" t="s">
        <v>18</v>
      </c>
      <c r="G68" s="8">
        <v>3</v>
      </c>
      <c r="H68" s="152"/>
      <c r="I68" s="8"/>
      <c r="J68" s="8"/>
      <c r="K68" s="8"/>
      <c r="L68" s="8"/>
      <c r="M68" s="8"/>
      <c r="N68" s="8"/>
      <c r="O68" s="8" t="s">
        <v>19</v>
      </c>
      <c r="P68" s="8">
        <v>1</v>
      </c>
      <c r="Q68" s="45"/>
      <c r="R68" s="8"/>
      <c r="S68" s="6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8"/>
      <c r="AK68" s="6"/>
      <c r="AL68" s="45"/>
      <c r="AM68" s="8"/>
      <c r="AN68" s="8"/>
      <c r="AO68" s="8"/>
      <c r="AP68" s="144">
        <f t="shared" si="6"/>
        <v>4</v>
      </c>
    </row>
    <row r="69" spans="1:42" x14ac:dyDescent="0.2">
      <c r="A69" s="169"/>
      <c r="B69" s="60" t="s">
        <v>14</v>
      </c>
      <c r="C69" s="6" t="s">
        <v>24</v>
      </c>
      <c r="D69" s="3" t="s">
        <v>117</v>
      </c>
      <c r="E69" s="6" t="s">
        <v>136</v>
      </c>
      <c r="F69" s="8" t="s">
        <v>19</v>
      </c>
      <c r="G69" s="8">
        <v>1</v>
      </c>
      <c r="H69" s="152"/>
      <c r="I69" s="8"/>
      <c r="J69" s="8"/>
      <c r="K69" s="8"/>
      <c r="L69" s="8"/>
      <c r="M69" s="8"/>
      <c r="N69" s="8"/>
      <c r="O69" s="8">
        <v>2</v>
      </c>
      <c r="P69" s="8">
        <v>3</v>
      </c>
      <c r="Q69" s="45"/>
      <c r="R69" s="8"/>
      <c r="S69" s="6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8"/>
      <c r="AK69" s="6"/>
      <c r="AL69" s="45"/>
      <c r="AM69" s="8"/>
      <c r="AN69" s="8"/>
      <c r="AO69" s="8"/>
      <c r="AP69" s="144">
        <f t="shared" si="6"/>
        <v>4</v>
      </c>
    </row>
    <row r="70" spans="1:42" x14ac:dyDescent="0.2">
      <c r="A70" s="169"/>
      <c r="B70" s="60" t="s">
        <v>29</v>
      </c>
      <c r="C70" s="4" t="s">
        <v>224</v>
      </c>
      <c r="D70" s="3" t="s">
        <v>225</v>
      </c>
      <c r="E70" s="28" t="s">
        <v>136</v>
      </c>
      <c r="F70" s="8"/>
      <c r="G70" s="8"/>
      <c r="H70" s="152"/>
      <c r="I70" s="8"/>
      <c r="J70" s="8"/>
      <c r="K70" s="8"/>
      <c r="L70" s="8" t="s">
        <v>92</v>
      </c>
      <c r="M70" s="8">
        <v>0</v>
      </c>
      <c r="N70" s="8"/>
      <c r="O70" s="8" t="s">
        <v>18</v>
      </c>
      <c r="P70" s="8">
        <v>3</v>
      </c>
      <c r="Q70" s="45"/>
      <c r="R70" s="8" t="s">
        <v>19</v>
      </c>
      <c r="S70" s="8">
        <v>1</v>
      </c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8"/>
      <c r="AK70" s="6"/>
      <c r="AL70" s="45"/>
      <c r="AM70" s="8"/>
      <c r="AN70" s="8"/>
      <c r="AO70" s="8"/>
      <c r="AP70" s="144">
        <f>G70+J70+M70+P70+S70+AK70</f>
        <v>4</v>
      </c>
    </row>
    <row r="71" spans="1:42" x14ac:dyDescent="0.2">
      <c r="A71" s="169"/>
      <c r="B71" s="60" t="s">
        <v>21</v>
      </c>
      <c r="C71" s="6" t="s">
        <v>30</v>
      </c>
      <c r="D71" s="3" t="s">
        <v>31</v>
      </c>
      <c r="E71" s="11" t="s">
        <v>63</v>
      </c>
      <c r="F71" s="8" t="s">
        <v>18</v>
      </c>
      <c r="G71" s="8">
        <v>3</v>
      </c>
      <c r="H71" s="152"/>
      <c r="I71" s="8"/>
      <c r="J71" s="8"/>
      <c r="K71" s="8"/>
      <c r="L71" s="8"/>
      <c r="M71" s="8"/>
      <c r="N71" s="8"/>
      <c r="O71" s="8"/>
      <c r="P71" s="8"/>
      <c r="Q71" s="45"/>
      <c r="R71" s="8"/>
      <c r="S71" s="6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8"/>
      <c r="AK71" s="6"/>
      <c r="AL71" s="45"/>
      <c r="AM71" s="8"/>
      <c r="AN71" s="8"/>
      <c r="AO71" s="8"/>
      <c r="AP71" s="144">
        <f t="shared" si="3"/>
        <v>3</v>
      </c>
    </row>
    <row r="72" spans="1:42" x14ac:dyDescent="0.2">
      <c r="A72" s="169"/>
      <c r="B72" s="60" t="s">
        <v>28</v>
      </c>
      <c r="C72" s="6" t="s">
        <v>24</v>
      </c>
      <c r="D72" s="3" t="s">
        <v>251</v>
      </c>
      <c r="E72" s="28" t="s">
        <v>134</v>
      </c>
      <c r="F72" s="8"/>
      <c r="G72" s="8"/>
      <c r="H72" s="152"/>
      <c r="I72" s="128"/>
      <c r="J72" s="100"/>
      <c r="K72" s="8"/>
      <c r="L72" s="8"/>
      <c r="M72" s="8"/>
      <c r="N72" s="8"/>
      <c r="O72" s="10" t="s">
        <v>18</v>
      </c>
      <c r="P72" s="8">
        <v>3</v>
      </c>
      <c r="Q72" s="45"/>
      <c r="R72" s="8"/>
      <c r="S72" s="8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8"/>
      <c r="AK72" s="8"/>
      <c r="AL72" s="45"/>
      <c r="AM72" s="8"/>
      <c r="AN72" s="8"/>
      <c r="AO72" s="8"/>
      <c r="AP72" s="144">
        <f>G72+J72+M72+P72+S72+AK72</f>
        <v>3</v>
      </c>
    </row>
    <row r="73" spans="1:42" x14ac:dyDescent="0.2">
      <c r="A73" s="169"/>
      <c r="B73" s="60" t="s">
        <v>26</v>
      </c>
      <c r="C73" s="6" t="s">
        <v>24</v>
      </c>
      <c r="D73" s="3" t="s">
        <v>175</v>
      </c>
      <c r="E73" s="28" t="s">
        <v>134</v>
      </c>
      <c r="F73" s="8"/>
      <c r="G73" s="8"/>
      <c r="H73" s="152"/>
      <c r="I73" s="99" t="s">
        <v>6</v>
      </c>
      <c r="J73" s="100">
        <v>2.5</v>
      </c>
      <c r="K73" s="8"/>
      <c r="L73" s="8"/>
      <c r="M73" s="8"/>
      <c r="N73" s="8"/>
      <c r="O73" s="8"/>
      <c r="P73" s="8"/>
      <c r="Q73" s="45"/>
      <c r="R73" s="8"/>
      <c r="S73" s="8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8"/>
      <c r="AK73" s="8"/>
      <c r="AL73" s="45"/>
      <c r="AM73" s="8"/>
      <c r="AN73" s="8"/>
      <c r="AO73" s="8"/>
      <c r="AP73" s="144">
        <f t="shared" si="3"/>
        <v>2.5</v>
      </c>
    </row>
    <row r="74" spans="1:42" x14ac:dyDescent="0.2">
      <c r="A74" s="169"/>
      <c r="B74" s="60" t="s">
        <v>21</v>
      </c>
      <c r="C74" s="28" t="s">
        <v>24</v>
      </c>
      <c r="D74" s="28" t="s">
        <v>83</v>
      </c>
      <c r="E74" s="28" t="s">
        <v>136</v>
      </c>
      <c r="F74" s="8" t="s">
        <v>102</v>
      </c>
      <c r="G74" s="8">
        <v>0</v>
      </c>
      <c r="H74" s="152"/>
      <c r="I74" s="8" t="s">
        <v>19</v>
      </c>
      <c r="J74" s="8">
        <v>1</v>
      </c>
      <c r="K74" s="8"/>
      <c r="L74" s="8"/>
      <c r="M74" s="8"/>
      <c r="N74" s="8"/>
      <c r="O74" s="10" t="s">
        <v>19</v>
      </c>
      <c r="P74" s="8">
        <v>1</v>
      </c>
      <c r="Q74" s="45"/>
      <c r="R74" s="8"/>
      <c r="S74" s="8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8"/>
      <c r="AK74" s="8"/>
      <c r="AL74" s="45"/>
      <c r="AM74" s="8"/>
      <c r="AN74" s="8"/>
      <c r="AO74" s="8"/>
      <c r="AP74" s="144">
        <f t="shared" si="3"/>
        <v>2</v>
      </c>
    </row>
    <row r="75" spans="1:42" x14ac:dyDescent="0.2">
      <c r="A75" s="169"/>
      <c r="B75" s="60" t="s">
        <v>28</v>
      </c>
      <c r="C75" s="4" t="s">
        <v>25</v>
      </c>
      <c r="D75" s="3" t="s">
        <v>174</v>
      </c>
      <c r="E75" s="6" t="s">
        <v>135</v>
      </c>
      <c r="F75" s="8"/>
      <c r="G75" s="8"/>
      <c r="H75" s="152"/>
      <c r="I75" s="8" t="s">
        <v>103</v>
      </c>
      <c r="J75" s="8">
        <v>0</v>
      </c>
      <c r="K75" s="8"/>
      <c r="L75" s="8" t="s">
        <v>19</v>
      </c>
      <c r="M75" s="8">
        <v>1</v>
      </c>
      <c r="N75" s="8"/>
      <c r="O75" s="8" t="s">
        <v>102</v>
      </c>
      <c r="P75" s="8">
        <v>0</v>
      </c>
      <c r="Q75" s="45"/>
      <c r="R75" s="8" t="s">
        <v>219</v>
      </c>
      <c r="S75" s="8">
        <v>0</v>
      </c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8"/>
      <c r="AK75" s="6"/>
      <c r="AL75" s="45"/>
      <c r="AM75" s="8"/>
      <c r="AN75" s="8"/>
      <c r="AO75" s="8"/>
      <c r="AP75" s="144">
        <f t="shared" si="3"/>
        <v>1</v>
      </c>
    </row>
    <row r="76" spans="1:42" x14ac:dyDescent="0.2">
      <c r="A76" s="169"/>
      <c r="B76" s="70" t="s">
        <v>21</v>
      </c>
      <c r="C76" s="6" t="s">
        <v>30</v>
      </c>
      <c r="D76" s="12" t="s">
        <v>221</v>
      </c>
      <c r="E76" s="11" t="s">
        <v>61</v>
      </c>
      <c r="F76" s="8"/>
      <c r="G76" s="8"/>
      <c r="H76" s="8"/>
      <c r="I76" s="8"/>
      <c r="J76" s="8"/>
      <c r="K76" s="8"/>
      <c r="L76" s="8" t="s">
        <v>19</v>
      </c>
      <c r="M76" s="8">
        <v>1</v>
      </c>
      <c r="N76" s="8"/>
      <c r="O76" s="8" t="s">
        <v>92</v>
      </c>
      <c r="P76" s="8">
        <v>0</v>
      </c>
      <c r="Q76" s="45"/>
      <c r="R76" s="8"/>
      <c r="S76" s="8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8"/>
      <c r="AK76" s="8"/>
      <c r="AL76" s="45"/>
      <c r="AM76" s="8"/>
      <c r="AN76" s="8"/>
      <c r="AO76" s="8"/>
      <c r="AP76" s="144">
        <f t="shared" si="3"/>
        <v>1</v>
      </c>
    </row>
    <row r="77" spans="1:42" x14ac:dyDescent="0.2">
      <c r="A77" s="169"/>
      <c r="B77" s="70" t="s">
        <v>21</v>
      </c>
      <c r="C77" s="6" t="s">
        <v>157</v>
      </c>
      <c r="D77" s="12" t="s">
        <v>171</v>
      </c>
      <c r="E77" s="11" t="s">
        <v>62</v>
      </c>
      <c r="F77" s="8"/>
      <c r="G77" s="8"/>
      <c r="H77" s="152"/>
      <c r="I77" s="8" t="s">
        <v>19</v>
      </c>
      <c r="J77" s="8">
        <v>1</v>
      </c>
      <c r="K77" s="8"/>
      <c r="L77" s="8"/>
      <c r="M77" s="8"/>
      <c r="N77" s="8"/>
      <c r="O77" s="8"/>
      <c r="P77" s="8"/>
      <c r="Q77" s="45"/>
      <c r="R77" s="8"/>
      <c r="S77" s="8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8"/>
      <c r="AK77" s="8"/>
      <c r="AL77" s="45"/>
      <c r="AM77" s="8"/>
      <c r="AN77" s="8"/>
      <c r="AO77" s="8"/>
      <c r="AP77" s="144">
        <f t="shared" si="3"/>
        <v>1</v>
      </c>
    </row>
    <row r="78" spans="1:42" x14ac:dyDescent="0.2">
      <c r="A78" s="169"/>
      <c r="B78" s="70" t="s">
        <v>21</v>
      </c>
      <c r="C78" s="6" t="s">
        <v>25</v>
      </c>
      <c r="D78" s="12" t="s">
        <v>241</v>
      </c>
      <c r="E78" s="6" t="s">
        <v>135</v>
      </c>
      <c r="F78" s="8"/>
      <c r="G78" s="8"/>
      <c r="H78" s="152"/>
      <c r="I78" s="8"/>
      <c r="J78" s="8"/>
      <c r="K78" s="8"/>
      <c r="L78" s="8"/>
      <c r="M78" s="8"/>
      <c r="N78" s="8"/>
      <c r="O78" s="8" t="s">
        <v>102</v>
      </c>
      <c r="P78" s="8">
        <v>0</v>
      </c>
      <c r="Q78" s="45"/>
      <c r="R78" s="8"/>
      <c r="S78" s="8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8"/>
      <c r="AK78" s="8"/>
      <c r="AL78" s="45"/>
      <c r="AM78" s="8"/>
      <c r="AN78" s="8"/>
      <c r="AO78" s="8"/>
      <c r="AP78" s="144">
        <f t="shared" si="3"/>
        <v>0</v>
      </c>
    </row>
    <row r="79" spans="1:42" x14ac:dyDescent="0.2">
      <c r="A79" s="169"/>
      <c r="B79" s="60" t="s">
        <v>14</v>
      </c>
      <c r="C79" s="6" t="s">
        <v>30</v>
      </c>
      <c r="D79" s="12" t="s">
        <v>205</v>
      </c>
      <c r="E79" s="11" t="s">
        <v>61</v>
      </c>
      <c r="F79" s="8"/>
      <c r="G79" s="8"/>
      <c r="H79" s="152"/>
      <c r="I79" s="8"/>
      <c r="J79" s="8"/>
      <c r="K79" s="8"/>
      <c r="L79" s="8" t="s">
        <v>92</v>
      </c>
      <c r="M79" s="8">
        <v>0</v>
      </c>
      <c r="N79" s="8"/>
      <c r="O79" s="8" t="s">
        <v>102</v>
      </c>
      <c r="P79" s="8">
        <v>0</v>
      </c>
      <c r="Q79" s="45"/>
      <c r="R79" s="8"/>
      <c r="S79" s="8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8"/>
      <c r="AK79" s="8"/>
      <c r="AL79" s="45"/>
      <c r="AM79" s="8"/>
      <c r="AN79" s="8"/>
      <c r="AO79" s="8"/>
      <c r="AP79" s="144">
        <f t="shared" si="3"/>
        <v>0</v>
      </c>
    </row>
    <row r="80" spans="1:42" x14ac:dyDescent="0.2">
      <c r="A80" s="169"/>
      <c r="B80" s="60" t="s">
        <v>26</v>
      </c>
      <c r="C80" s="4" t="s">
        <v>25</v>
      </c>
      <c r="D80" s="3" t="s">
        <v>190</v>
      </c>
      <c r="E80" s="6" t="s">
        <v>99</v>
      </c>
      <c r="F80" s="8"/>
      <c r="G80" s="8"/>
      <c r="H80" s="152"/>
      <c r="I80" s="8" t="s">
        <v>173</v>
      </c>
      <c r="J80" s="8">
        <v>0</v>
      </c>
      <c r="K80" s="8"/>
      <c r="L80" s="8"/>
      <c r="M80" s="8"/>
      <c r="N80" s="8"/>
      <c r="O80" s="8"/>
      <c r="P80" s="8"/>
      <c r="Q80" s="45"/>
      <c r="R80" s="8"/>
      <c r="S80" s="6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8"/>
      <c r="AK80" s="6"/>
      <c r="AL80" s="45"/>
      <c r="AM80" s="8"/>
      <c r="AN80" s="8"/>
      <c r="AO80" s="8"/>
      <c r="AP80" s="144">
        <f t="shared" si="3"/>
        <v>0</v>
      </c>
    </row>
    <row r="81" spans="1:42" x14ac:dyDescent="0.2">
      <c r="A81" s="169"/>
      <c r="B81" s="60" t="s">
        <v>26</v>
      </c>
      <c r="C81" s="4" t="s">
        <v>157</v>
      </c>
      <c r="D81" s="3" t="s">
        <v>155</v>
      </c>
      <c r="E81" s="6" t="s">
        <v>135</v>
      </c>
      <c r="F81" s="8"/>
      <c r="G81" s="8"/>
      <c r="H81" s="152"/>
      <c r="I81" s="8" t="s">
        <v>92</v>
      </c>
      <c r="J81" s="8">
        <v>0</v>
      </c>
      <c r="K81" s="8"/>
      <c r="L81" s="8"/>
      <c r="M81" s="8"/>
      <c r="N81" s="8"/>
      <c r="O81" s="8"/>
      <c r="P81" s="8"/>
      <c r="Q81" s="45"/>
      <c r="R81" s="8"/>
      <c r="S81" s="6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8"/>
      <c r="AK81" s="6"/>
      <c r="AL81" s="45"/>
      <c r="AM81" s="8"/>
      <c r="AN81" s="8"/>
      <c r="AO81" s="8"/>
      <c r="AP81" s="144">
        <f t="shared" si="3"/>
        <v>0</v>
      </c>
    </row>
    <row r="82" spans="1:42" x14ac:dyDescent="0.2">
      <c r="A82" s="169"/>
      <c r="B82" s="60" t="s">
        <v>26</v>
      </c>
      <c r="C82" s="4" t="s">
        <v>157</v>
      </c>
      <c r="D82" s="3" t="s">
        <v>154</v>
      </c>
      <c r="E82" s="6" t="s">
        <v>135</v>
      </c>
      <c r="F82" s="8"/>
      <c r="G82" s="8"/>
      <c r="H82" s="152"/>
      <c r="I82" s="8" t="s">
        <v>172</v>
      </c>
      <c r="J82" s="8">
        <v>0</v>
      </c>
      <c r="K82" s="8"/>
      <c r="L82" s="8" t="s">
        <v>92</v>
      </c>
      <c r="M82" s="8">
        <v>0</v>
      </c>
      <c r="N82" s="8"/>
      <c r="O82" s="8"/>
      <c r="P82" s="8"/>
      <c r="Q82" s="45"/>
      <c r="R82" s="8"/>
      <c r="S82" s="6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8"/>
      <c r="AK82" s="6"/>
      <c r="AL82" s="45"/>
      <c r="AM82" s="8"/>
      <c r="AN82" s="8"/>
      <c r="AO82" s="8"/>
      <c r="AP82" s="144">
        <f t="shared" si="3"/>
        <v>0</v>
      </c>
    </row>
    <row r="83" spans="1:42" x14ac:dyDescent="0.2">
      <c r="A83" s="169"/>
      <c r="B83" s="69" t="s">
        <v>22</v>
      </c>
      <c r="C83" s="88" t="s">
        <v>24</v>
      </c>
      <c r="D83" s="66" t="s">
        <v>264</v>
      </c>
      <c r="E83" s="63" t="s">
        <v>136</v>
      </c>
      <c r="F83" s="62"/>
      <c r="G83" s="62"/>
      <c r="H83" s="61"/>
      <c r="I83" s="62"/>
      <c r="J83" s="62"/>
      <c r="K83" s="62"/>
      <c r="L83" s="62"/>
      <c r="M83" s="62"/>
      <c r="N83" s="62"/>
      <c r="O83" s="62"/>
      <c r="P83" s="62"/>
      <c r="Q83" s="64"/>
      <c r="R83" s="62" t="s">
        <v>102</v>
      </c>
      <c r="S83" s="63">
        <v>0</v>
      </c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62"/>
      <c r="AK83" s="63"/>
      <c r="AL83" s="64"/>
      <c r="AM83" s="62"/>
      <c r="AN83" s="62"/>
      <c r="AO83" s="62"/>
      <c r="AP83" s="144">
        <f t="shared" si="3"/>
        <v>0</v>
      </c>
    </row>
    <row r="84" spans="1:42" ht="17" thickBot="1" x14ac:dyDescent="0.25">
      <c r="A84" s="170"/>
      <c r="B84" s="68" t="s">
        <v>14</v>
      </c>
      <c r="C84" s="19" t="s">
        <v>25</v>
      </c>
      <c r="D84" s="20" t="s">
        <v>249</v>
      </c>
      <c r="E84" s="47" t="s">
        <v>135</v>
      </c>
      <c r="F84" s="46"/>
      <c r="G84" s="46"/>
      <c r="H84" s="21"/>
      <c r="I84" s="46"/>
      <c r="J84" s="46"/>
      <c r="K84" s="46"/>
      <c r="L84" s="46"/>
      <c r="M84" s="46"/>
      <c r="N84" s="46"/>
      <c r="O84" s="46" t="s">
        <v>103</v>
      </c>
      <c r="P84" s="46">
        <v>0</v>
      </c>
      <c r="Q84" s="48"/>
      <c r="R84" s="46"/>
      <c r="S84" s="47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46"/>
      <c r="AK84" s="47"/>
      <c r="AL84" s="48"/>
      <c r="AM84" s="46"/>
      <c r="AN84" s="46"/>
      <c r="AO84" s="46"/>
      <c r="AP84" s="145">
        <f t="shared" si="3"/>
        <v>0</v>
      </c>
    </row>
    <row r="85" spans="1:42" x14ac:dyDescent="0.2">
      <c r="A85" s="168" t="s">
        <v>74</v>
      </c>
      <c r="B85" s="71" t="s">
        <v>12</v>
      </c>
      <c r="C85" s="49" t="s">
        <v>38</v>
      </c>
      <c r="D85" s="122" t="s">
        <v>187</v>
      </c>
      <c r="E85" s="108" t="s">
        <v>58</v>
      </c>
      <c r="F85" s="22" t="s">
        <v>18</v>
      </c>
      <c r="G85" s="22">
        <v>3</v>
      </c>
      <c r="H85" s="18"/>
      <c r="I85" s="22"/>
      <c r="J85" s="22"/>
      <c r="K85" s="22"/>
      <c r="L85" s="22"/>
      <c r="M85" s="22"/>
      <c r="N85" s="22"/>
      <c r="O85" s="22" t="s">
        <v>18</v>
      </c>
      <c r="P85" s="22">
        <v>3</v>
      </c>
      <c r="Q85" s="50"/>
      <c r="R85" s="22" t="s">
        <v>18</v>
      </c>
      <c r="S85" s="22">
        <v>3</v>
      </c>
      <c r="T85" s="126"/>
      <c r="U85" s="126" t="s">
        <v>172</v>
      </c>
      <c r="V85" s="126">
        <v>0</v>
      </c>
      <c r="W85" s="126">
        <v>1</v>
      </c>
      <c r="X85" s="126"/>
      <c r="Y85" s="126"/>
      <c r="Z85" s="126"/>
      <c r="AA85" s="126" t="s">
        <v>173</v>
      </c>
      <c r="AB85" s="126">
        <v>5</v>
      </c>
      <c r="AC85" s="126">
        <f>2+3</f>
        <v>5</v>
      </c>
      <c r="AD85" s="126"/>
      <c r="AE85" s="126"/>
      <c r="AF85" s="126"/>
      <c r="AG85" s="126" t="s">
        <v>102</v>
      </c>
      <c r="AH85" s="126">
        <v>4</v>
      </c>
      <c r="AI85" s="126"/>
      <c r="AJ85" s="22"/>
      <c r="AK85" s="22"/>
      <c r="AL85" s="50"/>
      <c r="AM85" s="22" t="s">
        <v>6</v>
      </c>
      <c r="AN85" s="22">
        <v>10</v>
      </c>
      <c r="AO85" s="22"/>
      <c r="AP85" s="143">
        <f>G85+J85+M85+P85+S85+AK85+Q85+AH85+V85+AB85+AC85+W85+AN85</f>
        <v>34</v>
      </c>
    </row>
    <row r="86" spans="1:42" x14ac:dyDescent="0.2">
      <c r="A86" s="169"/>
      <c r="B86" s="69" t="s">
        <v>12</v>
      </c>
      <c r="C86" s="63" t="s">
        <v>38</v>
      </c>
      <c r="D86" s="66" t="s">
        <v>36</v>
      </c>
      <c r="E86" s="127" t="s">
        <v>58</v>
      </c>
      <c r="F86" s="62" t="s">
        <v>6</v>
      </c>
      <c r="G86" s="62">
        <v>5</v>
      </c>
      <c r="H86" s="61"/>
      <c r="I86" s="62"/>
      <c r="J86" s="62"/>
      <c r="K86" s="62"/>
      <c r="L86" s="62"/>
      <c r="M86" s="62"/>
      <c r="N86" s="62"/>
      <c r="O86" s="62" t="s">
        <v>6</v>
      </c>
      <c r="P86" s="62">
        <v>5</v>
      </c>
      <c r="Q86" s="62"/>
      <c r="R86" s="62" t="s">
        <v>19</v>
      </c>
      <c r="S86" s="62">
        <v>1</v>
      </c>
      <c r="T86" s="62"/>
      <c r="U86" s="62" t="s">
        <v>173</v>
      </c>
      <c r="V86" s="62">
        <v>0</v>
      </c>
      <c r="W86" s="62">
        <v>1</v>
      </c>
      <c r="X86" s="62"/>
      <c r="Y86" s="62"/>
      <c r="Z86" s="62"/>
      <c r="AA86" s="62" t="s">
        <v>280</v>
      </c>
      <c r="AB86" s="62">
        <v>0</v>
      </c>
      <c r="AC86" s="62">
        <v>3</v>
      </c>
      <c r="AD86" s="62"/>
      <c r="AE86" s="62"/>
      <c r="AF86" s="62"/>
      <c r="AG86" s="62" t="s">
        <v>92</v>
      </c>
      <c r="AH86" s="62">
        <v>6</v>
      </c>
      <c r="AI86" s="62"/>
      <c r="AJ86" s="62"/>
      <c r="AK86" s="62"/>
      <c r="AL86" s="62"/>
      <c r="AM86" s="62" t="s">
        <v>18</v>
      </c>
      <c r="AN86" s="62">
        <v>8</v>
      </c>
      <c r="AO86" s="62"/>
      <c r="AP86" s="146">
        <f>G86+J86+M86+P86+S86+AK86+Q86+AH86+AC86+V86+W86+AN86</f>
        <v>29</v>
      </c>
    </row>
    <row r="87" spans="1:42" x14ac:dyDescent="0.2">
      <c r="A87" s="169"/>
      <c r="B87" s="60" t="s">
        <v>20</v>
      </c>
      <c r="C87" s="6" t="s">
        <v>38</v>
      </c>
      <c r="D87" s="3" t="s">
        <v>39</v>
      </c>
      <c r="E87" s="11" t="s">
        <v>59</v>
      </c>
      <c r="F87" s="8" t="s">
        <v>6</v>
      </c>
      <c r="G87" s="8">
        <v>5</v>
      </c>
      <c r="H87" s="167"/>
      <c r="I87" s="8" t="s">
        <v>6</v>
      </c>
      <c r="J87" s="8">
        <v>5</v>
      </c>
      <c r="K87" s="8"/>
      <c r="L87" s="8"/>
      <c r="M87" s="8"/>
      <c r="N87" s="8"/>
      <c r="O87" s="8" t="s">
        <v>6</v>
      </c>
      <c r="P87" s="8">
        <v>5</v>
      </c>
      <c r="Q87" s="8"/>
      <c r="R87" s="8" t="s">
        <v>18</v>
      </c>
      <c r="S87" s="8">
        <v>3</v>
      </c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 t="s">
        <v>6</v>
      </c>
      <c r="AK87" s="8">
        <v>10</v>
      </c>
      <c r="AL87" s="8"/>
      <c r="AM87" s="8"/>
      <c r="AN87" s="8"/>
      <c r="AO87" s="8"/>
      <c r="AP87" s="144">
        <f>G87+J87+M87+P87+S87+AK87+Q87</f>
        <v>28</v>
      </c>
    </row>
    <row r="88" spans="1:42" x14ac:dyDescent="0.2">
      <c r="A88" s="169"/>
      <c r="B88" s="60" t="s">
        <v>26</v>
      </c>
      <c r="C88" s="6" t="s">
        <v>38</v>
      </c>
      <c r="D88" s="5" t="s">
        <v>90</v>
      </c>
      <c r="E88" s="11" t="s">
        <v>59</v>
      </c>
      <c r="F88" s="8" t="s">
        <v>18</v>
      </c>
      <c r="G88" s="8">
        <v>3</v>
      </c>
      <c r="H88" s="167"/>
      <c r="I88" s="8" t="s">
        <v>18</v>
      </c>
      <c r="J88" s="8">
        <v>3</v>
      </c>
      <c r="K88" s="8"/>
      <c r="L88" s="8" t="s">
        <v>18</v>
      </c>
      <c r="M88" s="8">
        <v>3</v>
      </c>
      <c r="N88" s="8"/>
      <c r="O88" s="8" t="s">
        <v>18</v>
      </c>
      <c r="P88" s="8">
        <v>3</v>
      </c>
      <c r="Q88" s="45"/>
      <c r="R88" s="10" t="s">
        <v>19</v>
      </c>
      <c r="S88" s="8">
        <v>1</v>
      </c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65" t="s">
        <v>92</v>
      </c>
      <c r="AH88" s="125">
        <v>6</v>
      </c>
      <c r="AI88" s="125"/>
      <c r="AJ88" s="10" t="s">
        <v>18</v>
      </c>
      <c r="AK88" s="8">
        <v>8</v>
      </c>
      <c r="AL88" s="45"/>
      <c r="AM88" s="8"/>
      <c r="AN88" s="8"/>
      <c r="AO88" s="8"/>
      <c r="AP88" s="144">
        <f>G88+J88+M88+P88+S88+AK88+Q88+AH88</f>
        <v>27</v>
      </c>
    </row>
    <row r="89" spans="1:42" x14ac:dyDescent="0.2">
      <c r="A89" s="169"/>
      <c r="B89" s="60" t="s">
        <v>26</v>
      </c>
      <c r="C89" s="6" t="s">
        <v>87</v>
      </c>
      <c r="D89" s="3" t="s">
        <v>126</v>
      </c>
      <c r="E89" s="6" t="s">
        <v>136</v>
      </c>
      <c r="F89" s="10" t="s">
        <v>6</v>
      </c>
      <c r="G89" s="8">
        <v>2.5</v>
      </c>
      <c r="H89" s="167"/>
      <c r="I89" s="10" t="s">
        <v>6</v>
      </c>
      <c r="J89" s="8">
        <v>2.5</v>
      </c>
      <c r="K89" s="8"/>
      <c r="L89" s="8" t="s">
        <v>6</v>
      </c>
      <c r="M89" s="8">
        <v>5</v>
      </c>
      <c r="N89" s="8"/>
      <c r="O89" s="8" t="s">
        <v>6</v>
      </c>
      <c r="P89" s="8">
        <v>5</v>
      </c>
      <c r="Q89" s="45"/>
      <c r="R89" s="8"/>
      <c r="S89" s="8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 t="s">
        <v>19</v>
      </c>
      <c r="AH89" s="125">
        <v>9</v>
      </c>
      <c r="AI89" s="125"/>
      <c r="AJ89" s="8" t="s">
        <v>19</v>
      </c>
      <c r="AK89" s="8">
        <v>1</v>
      </c>
      <c r="AL89" s="45"/>
      <c r="AM89" s="8"/>
      <c r="AN89" s="8"/>
      <c r="AO89" s="8"/>
      <c r="AP89" s="144">
        <f>G89+J89+M89+P89+S89+AK89+Q89+AH89</f>
        <v>25</v>
      </c>
    </row>
    <row r="90" spans="1:42" x14ac:dyDescent="0.2">
      <c r="A90" s="169"/>
      <c r="B90" s="161" t="s">
        <v>14</v>
      </c>
      <c r="C90" s="43" t="s">
        <v>33</v>
      </c>
      <c r="D90" s="41" t="s">
        <v>183</v>
      </c>
      <c r="E90" s="157" t="s">
        <v>62</v>
      </c>
      <c r="F90" s="56" t="s">
        <v>6</v>
      </c>
      <c r="G90" s="56">
        <v>5</v>
      </c>
      <c r="H90" s="57"/>
      <c r="I90" s="56" t="s">
        <v>18</v>
      </c>
      <c r="J90" s="56">
        <v>3</v>
      </c>
      <c r="K90" s="56"/>
      <c r="L90" s="56" t="s">
        <v>6</v>
      </c>
      <c r="M90" s="56">
        <v>5</v>
      </c>
      <c r="N90" s="56"/>
      <c r="O90" s="254" t="s">
        <v>6</v>
      </c>
      <c r="P90" s="254">
        <v>5</v>
      </c>
      <c r="Q90" s="56">
        <v>1</v>
      </c>
      <c r="R90" s="56" t="s">
        <v>92</v>
      </c>
      <c r="S90" s="56">
        <v>0</v>
      </c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147">
        <f t="shared" ref="AP90:AP99" si="7">G90+J90+M90+P90+S90+AK90+Q90+AH90</f>
        <v>19</v>
      </c>
    </row>
    <row r="91" spans="1:42" x14ac:dyDescent="0.2">
      <c r="A91" s="169"/>
      <c r="B91" s="60" t="s">
        <v>29</v>
      </c>
      <c r="C91" s="6" t="s">
        <v>35</v>
      </c>
      <c r="D91" s="3" t="s">
        <v>185</v>
      </c>
      <c r="E91" s="11" t="s">
        <v>63</v>
      </c>
      <c r="F91" s="10" t="s">
        <v>6</v>
      </c>
      <c r="G91" s="8">
        <v>2.5</v>
      </c>
      <c r="H91" s="167"/>
      <c r="I91" s="8" t="s">
        <v>18</v>
      </c>
      <c r="J91" s="8">
        <v>3</v>
      </c>
      <c r="K91" s="8"/>
      <c r="L91" s="8"/>
      <c r="M91" s="8"/>
      <c r="N91" s="8"/>
      <c r="O91" s="10" t="s">
        <v>6</v>
      </c>
      <c r="P91" s="8">
        <v>2.5</v>
      </c>
      <c r="Q91" s="45"/>
      <c r="R91" s="8" t="s">
        <v>19</v>
      </c>
      <c r="S91" s="8">
        <v>1</v>
      </c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8" t="s">
        <v>18</v>
      </c>
      <c r="AK91" s="8">
        <v>8</v>
      </c>
      <c r="AL91" s="45"/>
      <c r="AM91" s="8"/>
      <c r="AN91" s="8"/>
      <c r="AO91" s="8"/>
      <c r="AP91" s="144">
        <f t="shared" si="7"/>
        <v>17</v>
      </c>
    </row>
    <row r="92" spans="1:42" x14ac:dyDescent="0.2">
      <c r="A92" s="169"/>
      <c r="B92" s="60" t="s">
        <v>26</v>
      </c>
      <c r="C92" s="6" t="s">
        <v>35</v>
      </c>
      <c r="D92" s="3" t="s">
        <v>184</v>
      </c>
      <c r="E92" s="11" t="s">
        <v>61</v>
      </c>
      <c r="F92" s="167" t="s">
        <v>18</v>
      </c>
      <c r="G92" s="8">
        <v>3</v>
      </c>
      <c r="H92" s="167"/>
      <c r="I92" s="8" t="s">
        <v>6</v>
      </c>
      <c r="J92" s="8">
        <v>5</v>
      </c>
      <c r="K92" s="8"/>
      <c r="L92" s="8" t="s">
        <v>19</v>
      </c>
      <c r="M92" s="8">
        <v>1</v>
      </c>
      <c r="N92" s="8"/>
      <c r="O92" s="8" t="s">
        <v>19</v>
      </c>
      <c r="P92" s="8">
        <v>1</v>
      </c>
      <c r="Q92" s="45"/>
      <c r="R92" s="8" t="s">
        <v>18</v>
      </c>
      <c r="S92" s="8">
        <v>3</v>
      </c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65" t="s">
        <v>220</v>
      </c>
      <c r="AH92" s="125">
        <v>0</v>
      </c>
      <c r="AI92" s="125"/>
      <c r="AJ92" s="10" t="s">
        <v>103</v>
      </c>
      <c r="AK92" s="8">
        <v>0</v>
      </c>
      <c r="AL92" s="45"/>
      <c r="AM92" s="8"/>
      <c r="AN92" s="8"/>
      <c r="AO92" s="8"/>
      <c r="AP92" s="144">
        <f t="shared" si="7"/>
        <v>13</v>
      </c>
    </row>
    <row r="93" spans="1:42" x14ac:dyDescent="0.2">
      <c r="A93" s="169"/>
      <c r="B93" s="60" t="s">
        <v>14</v>
      </c>
      <c r="C93" s="6" t="s">
        <v>85</v>
      </c>
      <c r="D93" s="3" t="s">
        <v>179</v>
      </c>
      <c r="E93" s="11" t="s">
        <v>61</v>
      </c>
      <c r="F93" s="8" t="s">
        <v>6</v>
      </c>
      <c r="G93" s="8">
        <v>5</v>
      </c>
      <c r="H93" s="167"/>
      <c r="I93" s="8"/>
      <c r="J93" s="8"/>
      <c r="K93" s="8"/>
      <c r="L93" s="8"/>
      <c r="M93" s="8"/>
      <c r="N93" s="8"/>
      <c r="O93" s="8" t="s">
        <v>6</v>
      </c>
      <c r="P93" s="8">
        <v>5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25"/>
      <c r="AM93" s="8"/>
      <c r="AN93" s="8"/>
      <c r="AO93" s="8"/>
      <c r="AP93" s="144">
        <f t="shared" si="7"/>
        <v>10</v>
      </c>
    </row>
    <row r="94" spans="1:42" x14ac:dyDescent="0.2">
      <c r="A94" s="169"/>
      <c r="B94" s="161" t="s">
        <v>28</v>
      </c>
      <c r="C94" s="43" t="s">
        <v>33</v>
      </c>
      <c r="D94" s="41" t="s">
        <v>188</v>
      </c>
      <c r="E94" s="43" t="s">
        <v>135</v>
      </c>
      <c r="F94" s="154" t="s">
        <v>6</v>
      </c>
      <c r="G94" s="56">
        <v>2.5</v>
      </c>
      <c r="H94" s="57"/>
      <c r="I94" s="56"/>
      <c r="J94" s="56"/>
      <c r="K94" s="56"/>
      <c r="L94" s="154" t="s">
        <v>6</v>
      </c>
      <c r="M94" s="56">
        <v>2.5</v>
      </c>
      <c r="N94" s="56"/>
      <c r="O94" s="154" t="s">
        <v>6</v>
      </c>
      <c r="P94" s="56">
        <v>2.5</v>
      </c>
      <c r="Q94" s="137"/>
      <c r="R94" s="154" t="s">
        <v>19</v>
      </c>
      <c r="S94" s="56">
        <v>1</v>
      </c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56"/>
      <c r="AK94" s="56"/>
      <c r="AL94" s="137"/>
      <c r="AM94" s="56"/>
      <c r="AN94" s="56"/>
      <c r="AO94" s="56"/>
      <c r="AP94" s="144">
        <f t="shared" si="7"/>
        <v>8.5</v>
      </c>
    </row>
    <row r="95" spans="1:42" x14ac:dyDescent="0.2">
      <c r="A95" s="169"/>
      <c r="B95" s="60" t="s">
        <v>14</v>
      </c>
      <c r="C95" s="6" t="s">
        <v>38</v>
      </c>
      <c r="D95" s="3" t="s">
        <v>186</v>
      </c>
      <c r="E95" s="11" t="s">
        <v>58</v>
      </c>
      <c r="F95" s="8" t="s">
        <v>92</v>
      </c>
      <c r="G95" s="8">
        <v>0</v>
      </c>
      <c r="H95" s="167"/>
      <c r="I95" s="8" t="s">
        <v>6</v>
      </c>
      <c r="J95" s="8">
        <v>5</v>
      </c>
      <c r="K95" s="8"/>
      <c r="L95" s="8" t="s">
        <v>18</v>
      </c>
      <c r="M95" s="8">
        <v>3</v>
      </c>
      <c r="N95" s="8"/>
      <c r="O95" s="10" t="s">
        <v>92</v>
      </c>
      <c r="P95" s="8">
        <v>0</v>
      </c>
      <c r="Q95" s="45"/>
      <c r="R95" s="8" t="s">
        <v>92</v>
      </c>
      <c r="S95" s="8">
        <v>0</v>
      </c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8"/>
      <c r="AK95" s="8"/>
      <c r="AL95" s="45"/>
      <c r="AM95" s="58"/>
      <c r="AN95" s="58"/>
      <c r="AO95" s="58"/>
      <c r="AP95" s="144">
        <f t="shared" si="7"/>
        <v>8</v>
      </c>
    </row>
    <row r="96" spans="1:42" x14ac:dyDescent="0.2">
      <c r="A96" s="169"/>
      <c r="B96" s="60" t="s">
        <v>21</v>
      </c>
      <c r="C96" s="6" t="s">
        <v>33</v>
      </c>
      <c r="D96" s="5" t="s">
        <v>66</v>
      </c>
      <c r="E96" s="11" t="s">
        <v>62</v>
      </c>
      <c r="F96" s="8" t="s">
        <v>18</v>
      </c>
      <c r="G96" s="8">
        <v>3</v>
      </c>
      <c r="H96" s="167"/>
      <c r="I96" s="8" t="s">
        <v>92</v>
      </c>
      <c r="J96" s="8">
        <v>0</v>
      </c>
      <c r="K96" s="8"/>
      <c r="L96" s="8" t="s">
        <v>18</v>
      </c>
      <c r="M96" s="8">
        <v>3</v>
      </c>
      <c r="N96" s="8"/>
      <c r="O96" s="10" t="s">
        <v>220</v>
      </c>
      <c r="P96" s="8">
        <v>0</v>
      </c>
      <c r="Q96" s="45"/>
      <c r="R96" s="8" t="s">
        <v>103</v>
      </c>
      <c r="S96" s="8">
        <v>0</v>
      </c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0" t="s">
        <v>102</v>
      </c>
      <c r="AK96" s="8">
        <v>2</v>
      </c>
      <c r="AL96" s="45"/>
      <c r="AM96" s="58"/>
      <c r="AN96" s="58"/>
      <c r="AO96" s="58"/>
      <c r="AP96" s="144">
        <f t="shared" si="7"/>
        <v>8</v>
      </c>
    </row>
    <row r="97" spans="1:42" x14ac:dyDescent="0.2">
      <c r="A97" s="169"/>
      <c r="B97" s="60" t="s">
        <v>26</v>
      </c>
      <c r="C97" s="28" t="s">
        <v>35</v>
      </c>
      <c r="D97" s="4" t="s">
        <v>150</v>
      </c>
      <c r="E97" s="11" t="s">
        <v>63</v>
      </c>
      <c r="F97" s="8"/>
      <c r="G97" s="8"/>
      <c r="H97" s="167"/>
      <c r="I97" s="8" t="s">
        <v>18</v>
      </c>
      <c r="J97" s="8">
        <v>3</v>
      </c>
      <c r="K97" s="8"/>
      <c r="L97" s="8" t="s">
        <v>18</v>
      </c>
      <c r="M97" s="8">
        <v>3</v>
      </c>
      <c r="N97" s="8"/>
      <c r="O97" s="10" t="s">
        <v>92</v>
      </c>
      <c r="P97" s="8">
        <v>0</v>
      </c>
      <c r="Q97" s="45"/>
      <c r="R97" s="8"/>
      <c r="S97" s="8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 t="s">
        <v>103</v>
      </c>
      <c r="AH97" s="125">
        <v>0</v>
      </c>
      <c r="AI97" s="125"/>
      <c r="AJ97" s="8" t="s">
        <v>102</v>
      </c>
      <c r="AK97" s="8">
        <v>2</v>
      </c>
      <c r="AL97" s="45"/>
      <c r="AM97" s="58"/>
      <c r="AN97" s="58"/>
      <c r="AO97" s="58"/>
      <c r="AP97" s="144">
        <f t="shared" si="7"/>
        <v>8</v>
      </c>
    </row>
    <row r="98" spans="1:42" x14ac:dyDescent="0.2">
      <c r="A98" s="169"/>
      <c r="B98" s="60" t="s">
        <v>14</v>
      </c>
      <c r="C98" s="6" t="s">
        <v>38</v>
      </c>
      <c r="D98" s="3" t="s">
        <v>180</v>
      </c>
      <c r="E98" s="11" t="s">
        <v>58</v>
      </c>
      <c r="F98" s="8" t="s">
        <v>19</v>
      </c>
      <c r="G98" s="8">
        <v>1</v>
      </c>
      <c r="H98" s="167"/>
      <c r="I98" s="8" t="s">
        <v>18</v>
      </c>
      <c r="J98" s="8">
        <v>3</v>
      </c>
      <c r="K98" s="8"/>
      <c r="L98" s="8" t="s">
        <v>19</v>
      </c>
      <c r="M98" s="8">
        <v>1</v>
      </c>
      <c r="N98" s="8"/>
      <c r="O98" s="8" t="s">
        <v>19</v>
      </c>
      <c r="P98" s="8">
        <v>1</v>
      </c>
      <c r="Q98" s="45"/>
      <c r="R98" s="8" t="s">
        <v>103</v>
      </c>
      <c r="S98" s="8">
        <v>0</v>
      </c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8"/>
      <c r="AK98" s="8"/>
      <c r="AL98" s="45"/>
      <c r="AM98" s="58"/>
      <c r="AN98" s="58"/>
      <c r="AO98" s="58"/>
      <c r="AP98" s="144">
        <f t="shared" si="7"/>
        <v>6</v>
      </c>
    </row>
    <row r="99" spans="1:42" x14ac:dyDescent="0.2">
      <c r="A99" s="169"/>
      <c r="B99" s="161" t="s">
        <v>28</v>
      </c>
      <c r="C99" s="43" t="s">
        <v>87</v>
      </c>
      <c r="D99" s="41" t="s">
        <v>226</v>
      </c>
      <c r="E99" s="43" t="s">
        <v>136</v>
      </c>
      <c r="F99" s="8"/>
      <c r="G99" s="8"/>
      <c r="H99" s="167"/>
      <c r="I99" s="8"/>
      <c r="J99" s="8"/>
      <c r="K99" s="8"/>
      <c r="L99" s="8" t="s">
        <v>18</v>
      </c>
      <c r="M99" s="8">
        <v>3</v>
      </c>
      <c r="N99" s="8"/>
      <c r="O99" s="10" t="s">
        <v>18</v>
      </c>
      <c r="P99" s="8">
        <v>3</v>
      </c>
      <c r="Q99" s="45"/>
      <c r="R99" s="8"/>
      <c r="S99" s="8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8"/>
      <c r="AK99" s="8"/>
      <c r="AL99" s="45"/>
      <c r="AM99" s="58"/>
      <c r="AN99" s="58"/>
      <c r="AO99" s="58"/>
      <c r="AP99" s="144">
        <f t="shared" si="7"/>
        <v>6</v>
      </c>
    </row>
    <row r="100" spans="1:42" x14ac:dyDescent="0.2">
      <c r="A100" s="169"/>
      <c r="B100" s="60" t="s">
        <v>20</v>
      </c>
      <c r="C100" s="28" t="s">
        <v>33</v>
      </c>
      <c r="D100" s="4" t="s">
        <v>253</v>
      </c>
      <c r="E100" s="6" t="s">
        <v>135</v>
      </c>
      <c r="F100" s="8"/>
      <c r="G100" s="8"/>
      <c r="H100" s="167"/>
      <c r="I100" s="8"/>
      <c r="J100" s="8"/>
      <c r="K100" s="8"/>
      <c r="L100" s="8"/>
      <c r="M100" s="8"/>
      <c r="N100" s="8"/>
      <c r="O100" s="8" t="s">
        <v>102</v>
      </c>
      <c r="P100" s="8">
        <v>0</v>
      </c>
      <c r="Q100" s="45">
        <v>1</v>
      </c>
      <c r="R100" s="8" t="s">
        <v>6</v>
      </c>
      <c r="S100" s="8">
        <v>5</v>
      </c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8"/>
      <c r="AK100" s="8"/>
      <c r="AL100" s="45"/>
      <c r="AM100" s="58"/>
      <c r="AN100" s="58"/>
      <c r="AO100" s="58"/>
      <c r="AP100" s="147">
        <f t="shared" ref="AP100:AP109" si="8">G100+J100+M100+P100+S100+AK100+Q100</f>
        <v>6</v>
      </c>
    </row>
    <row r="101" spans="1:42" x14ac:dyDescent="0.2">
      <c r="A101" s="169"/>
      <c r="B101" s="60" t="s">
        <v>12</v>
      </c>
      <c r="C101" s="6" t="s">
        <v>33</v>
      </c>
      <c r="D101" s="5" t="s">
        <v>151</v>
      </c>
      <c r="E101" s="75" t="s">
        <v>99</v>
      </c>
      <c r="F101" s="8"/>
      <c r="G101" s="8"/>
      <c r="H101" s="167"/>
      <c r="I101" s="8" t="s">
        <v>6</v>
      </c>
      <c r="J101" s="8">
        <v>5</v>
      </c>
      <c r="K101" s="8"/>
      <c r="L101" s="8"/>
      <c r="M101" s="8"/>
      <c r="N101" s="8"/>
      <c r="O101" s="8" t="s">
        <v>219</v>
      </c>
      <c r="P101" s="8">
        <v>0</v>
      </c>
      <c r="Q101" s="45"/>
      <c r="R101" s="8"/>
      <c r="S101" s="8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8"/>
      <c r="AK101" s="8"/>
      <c r="AL101" s="45"/>
      <c r="AM101" s="58"/>
      <c r="AN101" s="58"/>
      <c r="AO101" s="58"/>
      <c r="AP101" s="147">
        <f t="shared" si="8"/>
        <v>5</v>
      </c>
    </row>
    <row r="102" spans="1:42" x14ac:dyDescent="0.2">
      <c r="A102" s="169"/>
      <c r="B102" s="60" t="s">
        <v>29</v>
      </c>
      <c r="C102" s="4" t="s">
        <v>35</v>
      </c>
      <c r="D102" s="4" t="s">
        <v>274</v>
      </c>
      <c r="E102" s="130" t="s">
        <v>61</v>
      </c>
      <c r="F102" s="8"/>
      <c r="G102" s="8"/>
      <c r="H102" s="167"/>
      <c r="I102" s="8"/>
      <c r="J102" s="8"/>
      <c r="K102" s="8"/>
      <c r="L102" s="8"/>
      <c r="M102" s="8"/>
      <c r="N102" s="8"/>
      <c r="O102" s="8" t="s">
        <v>18</v>
      </c>
      <c r="P102" s="8">
        <v>3</v>
      </c>
      <c r="Q102" s="45"/>
      <c r="R102" s="10" t="s">
        <v>19</v>
      </c>
      <c r="S102" s="8">
        <v>1</v>
      </c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8"/>
      <c r="AK102" s="8"/>
      <c r="AL102" s="45"/>
      <c r="AM102" s="58"/>
      <c r="AN102" s="58"/>
      <c r="AO102" s="58"/>
      <c r="AP102" s="147">
        <f t="shared" si="8"/>
        <v>4</v>
      </c>
    </row>
    <row r="103" spans="1:42" x14ac:dyDescent="0.2">
      <c r="A103" s="169"/>
      <c r="B103" s="60" t="s">
        <v>26</v>
      </c>
      <c r="C103" s="28" t="s">
        <v>33</v>
      </c>
      <c r="D103" s="4" t="s">
        <v>189</v>
      </c>
      <c r="E103" s="129" t="s">
        <v>62</v>
      </c>
      <c r="F103" s="8"/>
      <c r="G103" s="8"/>
      <c r="H103" s="167"/>
      <c r="I103" s="8" t="s">
        <v>18</v>
      </c>
      <c r="J103" s="8">
        <v>3</v>
      </c>
      <c r="K103" s="8"/>
      <c r="L103" s="8"/>
      <c r="M103" s="8"/>
      <c r="N103" s="8"/>
      <c r="O103" s="8"/>
      <c r="P103" s="8"/>
      <c r="Q103" s="45"/>
      <c r="R103" s="8"/>
      <c r="S103" s="8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8"/>
      <c r="AK103" s="8"/>
      <c r="AL103" s="45"/>
      <c r="AM103" s="58"/>
      <c r="AN103" s="58"/>
      <c r="AO103" s="58"/>
      <c r="AP103" s="147">
        <f t="shared" si="8"/>
        <v>3</v>
      </c>
    </row>
    <row r="104" spans="1:42" x14ac:dyDescent="0.2">
      <c r="A104" s="169"/>
      <c r="B104" s="60" t="s">
        <v>29</v>
      </c>
      <c r="C104" s="28" t="s">
        <v>33</v>
      </c>
      <c r="D104" s="4" t="s">
        <v>181</v>
      </c>
      <c r="E104" s="75" t="s">
        <v>99</v>
      </c>
      <c r="F104" s="8" t="s">
        <v>19</v>
      </c>
      <c r="G104" s="8">
        <v>1</v>
      </c>
      <c r="H104" s="167"/>
      <c r="I104" s="8" t="s">
        <v>19</v>
      </c>
      <c r="J104" s="8">
        <v>1</v>
      </c>
      <c r="K104" s="8"/>
      <c r="L104" s="8" t="s">
        <v>92</v>
      </c>
      <c r="M104" s="8"/>
      <c r="N104" s="8"/>
      <c r="O104" s="8" t="s">
        <v>102</v>
      </c>
      <c r="P104" s="8">
        <v>0</v>
      </c>
      <c r="Q104" s="45">
        <v>1</v>
      </c>
      <c r="R104" s="8" t="s">
        <v>172</v>
      </c>
      <c r="S104" s="8">
        <v>0</v>
      </c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8"/>
      <c r="AK104" s="8"/>
      <c r="AL104" s="45"/>
      <c r="AM104" s="58"/>
      <c r="AN104" s="58"/>
      <c r="AO104" s="58"/>
      <c r="AP104" s="147">
        <f t="shared" si="8"/>
        <v>3</v>
      </c>
    </row>
    <row r="105" spans="1:42" x14ac:dyDescent="0.2">
      <c r="A105" s="169"/>
      <c r="B105" s="162" t="s">
        <v>28</v>
      </c>
      <c r="C105" s="59" t="s">
        <v>33</v>
      </c>
      <c r="D105" s="67" t="s">
        <v>182</v>
      </c>
      <c r="E105" s="63" t="s">
        <v>99</v>
      </c>
      <c r="F105" s="62" t="s">
        <v>102</v>
      </c>
      <c r="G105" s="62">
        <v>0</v>
      </c>
      <c r="H105" s="61"/>
      <c r="I105" s="62" t="s">
        <v>103</v>
      </c>
      <c r="J105" s="62">
        <v>0</v>
      </c>
      <c r="K105" s="62"/>
      <c r="L105" s="8" t="s">
        <v>19</v>
      </c>
      <c r="M105" s="8">
        <v>1</v>
      </c>
      <c r="N105" s="62"/>
      <c r="O105" s="62" t="s">
        <v>173</v>
      </c>
      <c r="P105" s="62">
        <v>0</v>
      </c>
      <c r="Q105" s="64">
        <v>1</v>
      </c>
      <c r="R105" s="62" t="s">
        <v>173</v>
      </c>
      <c r="S105" s="62">
        <v>0</v>
      </c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62"/>
      <c r="AK105" s="62"/>
      <c r="AL105" s="64"/>
      <c r="AM105" s="65"/>
      <c r="AN105" s="65"/>
      <c r="AO105" s="65"/>
      <c r="AP105" s="147">
        <f t="shared" si="8"/>
        <v>2</v>
      </c>
    </row>
    <row r="106" spans="1:42" x14ac:dyDescent="0.2">
      <c r="A106" s="169"/>
      <c r="B106" s="69" t="s">
        <v>12</v>
      </c>
      <c r="C106" s="29" t="s">
        <v>87</v>
      </c>
      <c r="D106" s="4" t="s">
        <v>266</v>
      </c>
      <c r="E106" s="135" t="s">
        <v>134</v>
      </c>
      <c r="F106" s="62"/>
      <c r="G106" s="62"/>
      <c r="H106" s="61"/>
      <c r="I106" s="62"/>
      <c r="J106" s="62"/>
      <c r="K106" s="62"/>
      <c r="L106" s="62"/>
      <c r="M106" s="62"/>
      <c r="N106" s="62"/>
      <c r="O106" s="62"/>
      <c r="P106" s="62"/>
      <c r="Q106" s="64"/>
      <c r="R106" s="8" t="s">
        <v>19</v>
      </c>
      <c r="S106" s="8">
        <v>1</v>
      </c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62"/>
      <c r="AK106" s="62"/>
      <c r="AL106" s="64"/>
      <c r="AM106" s="65"/>
      <c r="AN106" s="65"/>
      <c r="AO106" s="65"/>
      <c r="AP106" s="147">
        <f t="shared" si="8"/>
        <v>1</v>
      </c>
    </row>
    <row r="107" spans="1:42" x14ac:dyDescent="0.2">
      <c r="A107" s="169"/>
      <c r="B107" s="60" t="s">
        <v>20</v>
      </c>
      <c r="C107" s="29" t="s">
        <v>35</v>
      </c>
      <c r="D107" s="4" t="s">
        <v>265</v>
      </c>
      <c r="E107" s="135" t="s">
        <v>131</v>
      </c>
      <c r="F107" s="62"/>
      <c r="G107" s="62"/>
      <c r="H107" s="61"/>
      <c r="I107" s="62"/>
      <c r="J107" s="62"/>
      <c r="K107" s="62"/>
      <c r="L107" s="62"/>
      <c r="M107" s="62"/>
      <c r="N107" s="62"/>
      <c r="O107" s="62"/>
      <c r="P107" s="62"/>
      <c r="Q107" s="64"/>
      <c r="R107" s="62" t="s">
        <v>102</v>
      </c>
      <c r="S107" s="62">
        <v>0</v>
      </c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62"/>
      <c r="AK107" s="62"/>
      <c r="AL107" s="64"/>
      <c r="AM107" s="65"/>
      <c r="AN107" s="65"/>
      <c r="AO107" s="65"/>
      <c r="AP107" s="147">
        <f t="shared" si="8"/>
        <v>0</v>
      </c>
    </row>
    <row r="108" spans="1:42" x14ac:dyDescent="0.2">
      <c r="A108" s="169"/>
      <c r="B108" s="69" t="s">
        <v>22</v>
      </c>
      <c r="C108" s="29" t="s">
        <v>87</v>
      </c>
      <c r="D108" s="4" t="s">
        <v>267</v>
      </c>
      <c r="E108" s="135" t="s">
        <v>136</v>
      </c>
      <c r="F108" s="62"/>
      <c r="G108" s="62"/>
      <c r="H108" s="61"/>
      <c r="I108" s="62"/>
      <c r="J108" s="62"/>
      <c r="K108" s="62"/>
      <c r="L108" s="62"/>
      <c r="M108" s="62"/>
      <c r="N108" s="62"/>
      <c r="O108" s="62"/>
      <c r="P108" s="62"/>
      <c r="Q108" s="64"/>
      <c r="R108" s="62" t="s">
        <v>92</v>
      </c>
      <c r="S108" s="62">
        <v>0</v>
      </c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62"/>
      <c r="AK108" s="62"/>
      <c r="AL108" s="64"/>
      <c r="AM108" s="65"/>
      <c r="AN108" s="65"/>
      <c r="AO108" s="65"/>
      <c r="AP108" s="147">
        <f t="shared" si="8"/>
        <v>0</v>
      </c>
    </row>
    <row r="109" spans="1:42" ht="17" thickBot="1" x14ac:dyDescent="0.25">
      <c r="A109" s="170"/>
      <c r="B109" s="68" t="s">
        <v>21</v>
      </c>
      <c r="C109" s="47" t="s">
        <v>33</v>
      </c>
      <c r="D109" s="255" t="s">
        <v>96</v>
      </c>
      <c r="E109" s="136" t="s">
        <v>62</v>
      </c>
      <c r="F109" s="46" t="s">
        <v>92</v>
      </c>
      <c r="G109" s="46">
        <v>0</v>
      </c>
      <c r="H109" s="21"/>
      <c r="I109" s="46" t="s">
        <v>102</v>
      </c>
      <c r="J109" s="46">
        <v>0</v>
      </c>
      <c r="K109" s="46"/>
      <c r="L109" s="46"/>
      <c r="M109" s="46"/>
      <c r="N109" s="46"/>
      <c r="O109" s="46" t="s">
        <v>219</v>
      </c>
      <c r="P109" s="46">
        <v>0</v>
      </c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256"/>
      <c r="AN109" s="256"/>
      <c r="AO109" s="256"/>
      <c r="AP109" s="257">
        <f t="shared" si="8"/>
        <v>0</v>
      </c>
    </row>
    <row r="110" spans="1:42" ht="17" x14ac:dyDescent="0.2">
      <c r="A110" s="168" t="s">
        <v>75</v>
      </c>
      <c r="B110" s="71" t="s">
        <v>12</v>
      </c>
      <c r="C110" s="49" t="s">
        <v>270</v>
      </c>
      <c r="D110" s="164" t="s">
        <v>269</v>
      </c>
      <c r="E110" s="108" t="s">
        <v>58</v>
      </c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 t="s">
        <v>6</v>
      </c>
      <c r="S110" s="22">
        <v>5</v>
      </c>
      <c r="T110" s="22"/>
      <c r="U110" s="22"/>
      <c r="V110" s="22"/>
      <c r="W110" s="22"/>
      <c r="X110" s="22">
        <v>22</v>
      </c>
      <c r="Y110" s="22">
        <v>0</v>
      </c>
      <c r="Z110" s="22">
        <v>1</v>
      </c>
      <c r="AA110" s="22" t="s">
        <v>247</v>
      </c>
      <c r="AB110" s="22">
        <v>0</v>
      </c>
      <c r="AC110" s="22">
        <f>2+3</f>
        <v>5</v>
      </c>
      <c r="AD110" s="22"/>
      <c r="AE110" s="22"/>
      <c r="AF110" s="22"/>
      <c r="AG110" s="22" t="s">
        <v>6</v>
      </c>
      <c r="AH110" s="22">
        <v>15</v>
      </c>
      <c r="AI110" s="22">
        <v>1</v>
      </c>
      <c r="AJ110" s="22"/>
      <c r="AK110" s="22"/>
      <c r="AL110" s="22"/>
      <c r="AM110" s="22" t="s">
        <v>18</v>
      </c>
      <c r="AN110" s="22">
        <v>8</v>
      </c>
      <c r="AO110" s="22"/>
      <c r="AP110" s="143">
        <f>G110+J110+M110+P110+S110+AK110+Z110+AC110+AH110+AI110+AN110</f>
        <v>35</v>
      </c>
    </row>
    <row r="111" spans="1:42" x14ac:dyDescent="0.2">
      <c r="A111" s="169"/>
      <c r="B111" s="60" t="s">
        <v>29</v>
      </c>
      <c r="C111" s="6" t="s">
        <v>106</v>
      </c>
      <c r="D111" s="3" t="s">
        <v>32</v>
      </c>
      <c r="E111" s="163" t="s">
        <v>134</v>
      </c>
      <c r="F111" s="8" t="s">
        <v>6</v>
      </c>
      <c r="G111" s="8">
        <v>5</v>
      </c>
      <c r="H111" s="152"/>
      <c r="I111" s="8" t="s">
        <v>6</v>
      </c>
      <c r="J111" s="8">
        <v>5</v>
      </c>
      <c r="K111" s="8"/>
      <c r="L111" s="8"/>
      <c r="M111" s="8"/>
      <c r="N111" s="8"/>
      <c r="O111" s="8" t="s">
        <v>6</v>
      </c>
      <c r="P111" s="8">
        <v>5</v>
      </c>
      <c r="Q111" s="45"/>
      <c r="R111" s="8" t="s">
        <v>6</v>
      </c>
      <c r="S111" s="8">
        <v>5</v>
      </c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8" t="s">
        <v>19</v>
      </c>
      <c r="AK111" s="8">
        <v>6</v>
      </c>
      <c r="AL111" s="45"/>
      <c r="AM111" s="8"/>
      <c r="AN111" s="8"/>
      <c r="AO111" s="8"/>
      <c r="AP111" s="144">
        <f>G111+J111+M111+P111+S111+AK111</f>
        <v>26</v>
      </c>
    </row>
    <row r="112" spans="1:42" x14ac:dyDescent="0.2">
      <c r="A112" s="169"/>
      <c r="B112" s="161" t="s">
        <v>29</v>
      </c>
      <c r="C112" s="43" t="s">
        <v>42</v>
      </c>
      <c r="D112" s="41" t="s">
        <v>34</v>
      </c>
      <c r="E112" s="157" t="s">
        <v>63</v>
      </c>
      <c r="F112" s="56" t="s">
        <v>19</v>
      </c>
      <c r="G112" s="56">
        <v>1</v>
      </c>
      <c r="H112" s="57"/>
      <c r="I112" s="56"/>
      <c r="J112" s="56"/>
      <c r="K112" s="56"/>
      <c r="L112" s="56" t="s">
        <v>6</v>
      </c>
      <c r="M112" s="56">
        <v>5</v>
      </c>
      <c r="N112" s="56"/>
      <c r="O112" s="154" t="s">
        <v>6</v>
      </c>
      <c r="P112" s="56">
        <v>2.5</v>
      </c>
      <c r="Q112" s="56"/>
      <c r="R112" s="154" t="s">
        <v>18</v>
      </c>
      <c r="S112" s="56">
        <v>3</v>
      </c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154" t="s">
        <v>6</v>
      </c>
      <c r="AK112" s="56">
        <v>5</v>
      </c>
      <c r="AL112" s="56"/>
      <c r="AM112" s="56"/>
      <c r="AN112" s="56"/>
      <c r="AO112" s="56"/>
      <c r="AP112" s="147">
        <f>G112+J112+M112+P112+S112+AK112</f>
        <v>16.5</v>
      </c>
    </row>
    <row r="113" spans="1:42" x14ac:dyDescent="0.2">
      <c r="A113" s="169"/>
      <c r="B113" s="60" t="s">
        <v>26</v>
      </c>
      <c r="C113" s="6" t="s">
        <v>141</v>
      </c>
      <c r="D113" s="3" t="s">
        <v>232</v>
      </c>
      <c r="E113" s="6" t="s">
        <v>136</v>
      </c>
      <c r="F113" s="8"/>
      <c r="G113" s="8"/>
      <c r="H113" s="152"/>
      <c r="I113" s="8"/>
      <c r="J113" s="8"/>
      <c r="K113" s="8"/>
      <c r="L113" s="8" t="s">
        <v>92</v>
      </c>
      <c r="M113" s="8">
        <v>0</v>
      </c>
      <c r="N113" s="8"/>
      <c r="O113" s="8" t="s">
        <v>19</v>
      </c>
      <c r="P113" s="8">
        <v>1</v>
      </c>
      <c r="Q113" s="8"/>
      <c r="R113" s="8" t="s">
        <v>92</v>
      </c>
      <c r="S113" s="8">
        <v>0</v>
      </c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 t="s">
        <v>6</v>
      </c>
      <c r="AH113" s="8">
        <v>15</v>
      </c>
      <c r="AI113" s="8"/>
      <c r="AJ113" s="8"/>
      <c r="AK113" s="8"/>
      <c r="AL113" s="8"/>
      <c r="AM113" s="8"/>
      <c r="AN113" s="8"/>
      <c r="AO113" s="8"/>
      <c r="AP113" s="144">
        <f>G113+J113+M113+P113+S113+AK113+Z113+AC113+AH113+AI113</f>
        <v>16</v>
      </c>
    </row>
    <row r="114" spans="1:42" ht="17" x14ac:dyDescent="0.2">
      <c r="A114" s="169"/>
      <c r="B114" s="60" t="s">
        <v>28</v>
      </c>
      <c r="C114" s="6" t="s">
        <v>141</v>
      </c>
      <c r="D114" s="38" t="s">
        <v>229</v>
      </c>
      <c r="E114" s="6" t="s">
        <v>136</v>
      </c>
      <c r="F114" s="8"/>
      <c r="G114" s="8"/>
      <c r="H114" s="152"/>
      <c r="I114" s="10" t="s">
        <v>6</v>
      </c>
      <c r="J114" s="8">
        <v>2.5</v>
      </c>
      <c r="K114" s="8"/>
      <c r="L114" s="8" t="s">
        <v>6</v>
      </c>
      <c r="M114" s="8">
        <v>5</v>
      </c>
      <c r="N114" s="8"/>
      <c r="O114" s="8" t="s">
        <v>6</v>
      </c>
      <c r="P114" s="8">
        <v>5</v>
      </c>
      <c r="Q114" s="8"/>
      <c r="R114" s="8" t="s">
        <v>18</v>
      </c>
      <c r="S114" s="8">
        <v>3</v>
      </c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144">
        <f>G114+J114+M114+P114+S114+AK114</f>
        <v>15.5</v>
      </c>
    </row>
    <row r="115" spans="1:42" x14ac:dyDescent="0.2">
      <c r="A115" s="169"/>
      <c r="B115" s="60" t="s">
        <v>26</v>
      </c>
      <c r="C115" s="6" t="s">
        <v>141</v>
      </c>
      <c r="D115" s="3" t="s">
        <v>231</v>
      </c>
      <c r="E115" s="6" t="s">
        <v>136</v>
      </c>
      <c r="F115" s="8"/>
      <c r="G115" s="8"/>
      <c r="H115" s="152"/>
      <c r="I115" s="8"/>
      <c r="J115" s="8"/>
      <c r="K115" s="8"/>
      <c r="L115" s="8" t="s">
        <v>19</v>
      </c>
      <c r="M115" s="8">
        <v>1</v>
      </c>
      <c r="N115" s="8"/>
      <c r="O115" s="8" t="s">
        <v>92</v>
      </c>
      <c r="P115" s="8">
        <v>0</v>
      </c>
      <c r="Q115" s="8"/>
      <c r="R115" s="8" t="s">
        <v>19</v>
      </c>
      <c r="S115" s="8">
        <v>1</v>
      </c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 t="s">
        <v>18</v>
      </c>
      <c r="AH115" s="8">
        <v>12</v>
      </c>
      <c r="AI115" s="8"/>
      <c r="AJ115" s="8"/>
      <c r="AK115" s="8"/>
      <c r="AL115" s="8"/>
      <c r="AM115" s="8"/>
      <c r="AN115" s="8"/>
      <c r="AO115" s="8"/>
      <c r="AP115" s="144">
        <f>G115+J115+M115+P115+S115+AK115+Z115+AC115+AH115+AI115</f>
        <v>14</v>
      </c>
    </row>
    <row r="116" spans="1:42" x14ac:dyDescent="0.2">
      <c r="A116" s="169"/>
      <c r="B116" s="70" t="s">
        <v>17</v>
      </c>
      <c r="C116" s="6" t="s">
        <v>106</v>
      </c>
      <c r="D116" s="12" t="s">
        <v>115</v>
      </c>
      <c r="E116" s="6" t="s">
        <v>136</v>
      </c>
      <c r="F116" s="8" t="s">
        <v>18</v>
      </c>
      <c r="G116" s="8">
        <v>3</v>
      </c>
      <c r="H116" s="152"/>
      <c r="I116" s="8" t="s">
        <v>18</v>
      </c>
      <c r="J116" s="8">
        <v>3</v>
      </c>
      <c r="K116" s="8"/>
      <c r="L116" s="8"/>
      <c r="M116" s="8"/>
      <c r="N116" s="8"/>
      <c r="O116" s="8" t="s">
        <v>18</v>
      </c>
      <c r="P116" s="8">
        <v>3</v>
      </c>
      <c r="Q116" s="45"/>
      <c r="R116" s="8" t="s">
        <v>19</v>
      </c>
      <c r="S116" s="8">
        <v>1</v>
      </c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8"/>
      <c r="AK116" s="8"/>
      <c r="AL116" s="45"/>
      <c r="AM116" s="8"/>
      <c r="AN116" s="8"/>
      <c r="AO116" s="8"/>
      <c r="AP116" s="144">
        <f t="shared" ref="AP116:AP121" si="9">G116+J116+M116+P116+S116+AK116</f>
        <v>10</v>
      </c>
    </row>
    <row r="117" spans="1:42" x14ac:dyDescent="0.2">
      <c r="A117" s="169"/>
      <c r="B117" s="70" t="s">
        <v>17</v>
      </c>
      <c r="C117" s="6" t="s">
        <v>93</v>
      </c>
      <c r="D117" s="12" t="s">
        <v>94</v>
      </c>
      <c r="E117" s="11" t="s">
        <v>60</v>
      </c>
      <c r="F117" s="10" t="s">
        <v>6</v>
      </c>
      <c r="G117" s="8">
        <v>2.5</v>
      </c>
      <c r="H117" s="152"/>
      <c r="I117" s="10" t="s">
        <v>6</v>
      </c>
      <c r="J117" s="8">
        <v>2.5</v>
      </c>
      <c r="K117" s="8"/>
      <c r="L117" s="8"/>
      <c r="M117" s="8"/>
      <c r="N117" s="8"/>
      <c r="O117" s="10" t="s">
        <v>6</v>
      </c>
      <c r="P117" s="8">
        <v>2.5</v>
      </c>
      <c r="Q117" s="8"/>
      <c r="R117" s="8" t="s">
        <v>18</v>
      </c>
      <c r="S117" s="8">
        <v>3</v>
      </c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144">
        <f t="shared" si="9"/>
        <v>10.5</v>
      </c>
    </row>
    <row r="118" spans="1:42" ht="17" x14ac:dyDescent="0.2">
      <c r="A118" s="169"/>
      <c r="B118" s="60" t="s">
        <v>21</v>
      </c>
      <c r="C118" s="6" t="s">
        <v>88</v>
      </c>
      <c r="D118" s="38" t="s">
        <v>95</v>
      </c>
      <c r="E118" s="11" t="s">
        <v>62</v>
      </c>
      <c r="F118" s="10" t="s">
        <v>6</v>
      </c>
      <c r="G118" s="8">
        <v>2.5</v>
      </c>
      <c r="H118" s="152"/>
      <c r="I118" s="10" t="s">
        <v>6</v>
      </c>
      <c r="J118" s="8">
        <v>2.5</v>
      </c>
      <c r="K118" s="8"/>
      <c r="L118" s="8"/>
      <c r="M118" s="8"/>
      <c r="N118" s="8"/>
      <c r="O118" s="10" t="s">
        <v>6</v>
      </c>
      <c r="P118" s="8">
        <v>2.5</v>
      </c>
      <c r="Q118" s="8"/>
      <c r="R118" s="10" t="s">
        <v>18</v>
      </c>
      <c r="S118" s="8">
        <v>3</v>
      </c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144">
        <f t="shared" si="9"/>
        <v>10.5</v>
      </c>
    </row>
    <row r="119" spans="1:42" x14ac:dyDescent="0.2">
      <c r="A119" s="169"/>
      <c r="B119" s="60" t="s">
        <v>21</v>
      </c>
      <c r="C119" s="6" t="s">
        <v>42</v>
      </c>
      <c r="D119" s="3" t="s">
        <v>121</v>
      </c>
      <c r="E119" s="11" t="s">
        <v>61</v>
      </c>
      <c r="F119" s="8" t="s">
        <v>18</v>
      </c>
      <c r="G119" s="8">
        <v>3</v>
      </c>
      <c r="H119" s="152"/>
      <c r="I119" s="8"/>
      <c r="J119" s="8"/>
      <c r="K119" s="8"/>
      <c r="L119" s="8"/>
      <c r="M119" s="8"/>
      <c r="N119" s="8"/>
      <c r="O119" s="8"/>
      <c r="P119" s="8"/>
      <c r="Q119" s="45"/>
      <c r="R119" s="8" t="s">
        <v>6</v>
      </c>
      <c r="S119" s="8">
        <v>5</v>
      </c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8"/>
      <c r="AK119" s="8"/>
      <c r="AL119" s="45"/>
      <c r="AM119" s="8"/>
      <c r="AN119" s="8"/>
      <c r="AO119" s="8"/>
      <c r="AP119" s="144">
        <f t="shared" si="9"/>
        <v>8</v>
      </c>
    </row>
    <row r="120" spans="1:42" x14ac:dyDescent="0.2">
      <c r="A120" s="169"/>
      <c r="B120" s="60" t="s">
        <v>129</v>
      </c>
      <c r="C120" s="6" t="s">
        <v>141</v>
      </c>
      <c r="D120" s="3" t="s">
        <v>230</v>
      </c>
      <c r="E120" s="6" t="s">
        <v>136</v>
      </c>
      <c r="F120" s="8"/>
      <c r="G120" s="8"/>
      <c r="H120" s="152"/>
      <c r="I120" s="8"/>
      <c r="J120" s="8"/>
      <c r="K120" s="8"/>
      <c r="L120" s="8" t="s">
        <v>18</v>
      </c>
      <c r="M120" s="8">
        <v>3</v>
      </c>
      <c r="N120" s="8"/>
      <c r="O120" s="8"/>
      <c r="P120" s="8"/>
      <c r="Q120" s="8"/>
      <c r="R120" s="8" t="s">
        <v>6</v>
      </c>
      <c r="S120" s="8">
        <v>5</v>
      </c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144">
        <f t="shared" si="9"/>
        <v>8</v>
      </c>
    </row>
    <row r="121" spans="1:42" x14ac:dyDescent="0.2">
      <c r="A121" s="169"/>
      <c r="B121" s="60" t="s">
        <v>22</v>
      </c>
      <c r="C121" s="6" t="s">
        <v>45</v>
      </c>
      <c r="D121" s="3" t="s">
        <v>43</v>
      </c>
      <c r="E121" s="11" t="s">
        <v>60</v>
      </c>
      <c r="F121" s="10" t="s">
        <v>6</v>
      </c>
      <c r="G121" s="8">
        <v>2.5</v>
      </c>
      <c r="H121" s="152"/>
      <c r="I121" s="10" t="s">
        <v>6</v>
      </c>
      <c r="J121" s="8">
        <v>2.5</v>
      </c>
      <c r="K121" s="8"/>
      <c r="L121" s="8"/>
      <c r="M121" s="8"/>
      <c r="N121" s="8"/>
      <c r="O121" s="8"/>
      <c r="P121" s="8"/>
      <c r="Q121" s="45"/>
      <c r="R121" s="8"/>
      <c r="S121" s="8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8"/>
      <c r="AK121" s="8"/>
      <c r="AL121" s="45"/>
      <c r="AM121" s="8"/>
      <c r="AN121" s="8"/>
      <c r="AO121" s="8"/>
      <c r="AP121" s="144">
        <f t="shared" si="9"/>
        <v>5</v>
      </c>
    </row>
    <row r="122" spans="1:42" x14ac:dyDescent="0.2">
      <c r="A122" s="169"/>
      <c r="B122" s="60" t="s">
        <v>129</v>
      </c>
      <c r="C122" s="6" t="s">
        <v>42</v>
      </c>
      <c r="D122" s="3" t="s">
        <v>130</v>
      </c>
      <c r="E122" s="11" t="s">
        <v>131</v>
      </c>
      <c r="F122" s="8" t="s">
        <v>6</v>
      </c>
      <c r="G122" s="8">
        <v>5</v>
      </c>
      <c r="H122" s="152"/>
      <c r="I122" s="8"/>
      <c r="J122" s="8"/>
      <c r="K122" s="8"/>
      <c r="L122" s="8"/>
      <c r="M122" s="8"/>
      <c r="N122" s="8"/>
      <c r="O122" s="8"/>
      <c r="P122" s="8"/>
      <c r="Q122" s="45"/>
      <c r="R122" s="8"/>
      <c r="S122" s="8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8"/>
      <c r="AK122" s="8"/>
      <c r="AL122" s="45"/>
      <c r="AM122" s="8"/>
      <c r="AN122" s="8"/>
      <c r="AO122" s="8"/>
      <c r="AP122" s="144">
        <f t="shared" ref="AP122:AP129" si="10">G122+J122+M122+P122+S122+AK122+Z122+AC122+AH122+AI122</f>
        <v>5</v>
      </c>
    </row>
    <row r="123" spans="1:42" x14ac:dyDescent="0.2">
      <c r="A123" s="169"/>
      <c r="B123" s="69" t="s">
        <v>12</v>
      </c>
      <c r="C123" s="63" t="s">
        <v>44</v>
      </c>
      <c r="D123" s="66" t="s">
        <v>271</v>
      </c>
      <c r="E123" s="135" t="s">
        <v>58</v>
      </c>
      <c r="F123" s="62"/>
      <c r="G123" s="62"/>
      <c r="H123" s="61"/>
      <c r="I123" s="62"/>
      <c r="J123" s="62"/>
      <c r="K123" s="62"/>
      <c r="L123" s="62"/>
      <c r="M123" s="62"/>
      <c r="N123" s="62"/>
      <c r="O123" s="62"/>
      <c r="P123" s="62"/>
      <c r="Q123" s="62"/>
      <c r="R123" s="62" t="s">
        <v>102</v>
      </c>
      <c r="S123" s="62">
        <v>0</v>
      </c>
      <c r="T123" s="62"/>
      <c r="U123" s="62"/>
      <c r="V123" s="62"/>
      <c r="W123" s="62"/>
      <c r="X123" s="62"/>
      <c r="Y123" s="62"/>
      <c r="Z123" s="62"/>
      <c r="AA123" s="166" t="s">
        <v>280</v>
      </c>
      <c r="AB123" s="62">
        <v>0</v>
      </c>
      <c r="AC123" s="62">
        <v>3</v>
      </c>
      <c r="AD123" s="62"/>
      <c r="AE123" s="62"/>
      <c r="AF123" s="62"/>
      <c r="AG123" s="166" t="s">
        <v>247</v>
      </c>
      <c r="AH123" s="62">
        <v>0</v>
      </c>
      <c r="AI123" s="62"/>
      <c r="AJ123" s="62"/>
      <c r="AK123" s="62"/>
      <c r="AL123" s="62"/>
      <c r="AM123" s="62"/>
      <c r="AN123" s="62"/>
      <c r="AO123" s="62"/>
      <c r="AP123" s="144">
        <f>G123+J123+M123+P123+S123+AK123+Z123+AC123+AH123+AI123</f>
        <v>3</v>
      </c>
    </row>
    <row r="124" spans="1:42" x14ac:dyDescent="0.2">
      <c r="A124" s="169"/>
      <c r="B124" s="60" t="s">
        <v>22</v>
      </c>
      <c r="C124" s="6" t="s">
        <v>42</v>
      </c>
      <c r="D124" s="3" t="s">
        <v>227</v>
      </c>
      <c r="E124" s="11" t="s">
        <v>61</v>
      </c>
      <c r="F124" s="8"/>
      <c r="G124" s="8"/>
      <c r="H124" s="152"/>
      <c r="I124" s="8"/>
      <c r="J124" s="8"/>
      <c r="K124" s="8"/>
      <c r="L124" s="8" t="s">
        <v>18</v>
      </c>
      <c r="M124" s="8">
        <v>3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144">
        <f t="shared" si="10"/>
        <v>3</v>
      </c>
    </row>
    <row r="125" spans="1:42" x14ac:dyDescent="0.2">
      <c r="A125" s="169"/>
      <c r="B125" s="60" t="s">
        <v>21</v>
      </c>
      <c r="C125" s="6" t="s">
        <v>141</v>
      </c>
      <c r="D125" s="3" t="s">
        <v>254</v>
      </c>
      <c r="E125" s="6" t="s">
        <v>134</v>
      </c>
      <c r="F125" s="8"/>
      <c r="G125" s="8"/>
      <c r="H125" s="152"/>
      <c r="I125" s="8"/>
      <c r="J125" s="8"/>
      <c r="K125" s="8"/>
      <c r="L125" s="8"/>
      <c r="M125" s="8"/>
      <c r="N125" s="8"/>
      <c r="O125" s="8" t="s">
        <v>18</v>
      </c>
      <c r="P125" s="8">
        <v>3</v>
      </c>
      <c r="Q125" s="8"/>
      <c r="R125" s="8" t="s">
        <v>102</v>
      </c>
      <c r="S125" s="8">
        <v>0</v>
      </c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144">
        <f t="shared" si="10"/>
        <v>3</v>
      </c>
    </row>
    <row r="126" spans="1:42" x14ac:dyDescent="0.2">
      <c r="A126" s="169"/>
      <c r="B126" s="60" t="s">
        <v>21</v>
      </c>
      <c r="C126" s="6" t="s">
        <v>44</v>
      </c>
      <c r="D126" s="12" t="s">
        <v>97</v>
      </c>
      <c r="E126" s="11" t="s">
        <v>98</v>
      </c>
      <c r="F126" s="10" t="s">
        <v>6</v>
      </c>
      <c r="G126" s="8">
        <v>2.5</v>
      </c>
      <c r="H126" s="152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144">
        <f t="shared" si="10"/>
        <v>2.5</v>
      </c>
    </row>
    <row r="127" spans="1:42" x14ac:dyDescent="0.2">
      <c r="A127" s="169"/>
      <c r="B127" s="60" t="s">
        <v>22</v>
      </c>
      <c r="C127" s="6" t="s">
        <v>42</v>
      </c>
      <c r="D127" s="3" t="s">
        <v>228</v>
      </c>
      <c r="E127" s="11" t="s">
        <v>131</v>
      </c>
      <c r="F127" s="8"/>
      <c r="G127" s="8"/>
      <c r="H127" s="152"/>
      <c r="I127" s="8"/>
      <c r="J127" s="8"/>
      <c r="K127" s="8"/>
      <c r="L127" s="10" t="s">
        <v>6</v>
      </c>
      <c r="M127" s="8">
        <v>2.5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144">
        <f t="shared" si="10"/>
        <v>2.5</v>
      </c>
    </row>
    <row r="128" spans="1:42" x14ac:dyDescent="0.2">
      <c r="A128" s="169"/>
      <c r="B128" s="60" t="s">
        <v>14</v>
      </c>
      <c r="C128" s="6" t="s">
        <v>44</v>
      </c>
      <c r="D128" s="3" t="s">
        <v>255</v>
      </c>
      <c r="E128" s="11" t="s">
        <v>58</v>
      </c>
      <c r="F128" s="8"/>
      <c r="G128" s="8"/>
      <c r="H128" s="152"/>
      <c r="I128" s="8"/>
      <c r="J128" s="8"/>
      <c r="K128" s="8"/>
      <c r="L128" s="8"/>
      <c r="M128" s="8"/>
      <c r="N128" s="8"/>
      <c r="O128" s="10" t="s">
        <v>6</v>
      </c>
      <c r="P128" s="8">
        <v>2.5</v>
      </c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144">
        <f t="shared" si="10"/>
        <v>2.5</v>
      </c>
    </row>
    <row r="129" spans="1:42" x14ac:dyDescent="0.2">
      <c r="A129" s="169"/>
      <c r="B129" s="60" t="s">
        <v>14</v>
      </c>
      <c r="C129" s="6" t="s">
        <v>106</v>
      </c>
      <c r="D129" s="3" t="s">
        <v>140</v>
      </c>
      <c r="E129" s="6" t="s">
        <v>136</v>
      </c>
      <c r="F129" s="8"/>
      <c r="G129" s="8"/>
      <c r="H129" s="152"/>
      <c r="I129" s="8" t="s">
        <v>19</v>
      </c>
      <c r="J129" s="8">
        <v>1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144">
        <f t="shared" si="10"/>
        <v>1</v>
      </c>
    </row>
    <row r="130" spans="1:42" ht="17" thickBot="1" x14ac:dyDescent="0.25">
      <c r="A130" s="170"/>
      <c r="B130" s="68" t="s">
        <v>17</v>
      </c>
      <c r="C130" s="47" t="s">
        <v>112</v>
      </c>
      <c r="D130" s="20" t="s">
        <v>113</v>
      </c>
      <c r="E130" s="136" t="s">
        <v>131</v>
      </c>
      <c r="F130" s="46" t="s">
        <v>92</v>
      </c>
      <c r="G130" s="46">
        <v>0</v>
      </c>
      <c r="H130" s="21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145">
        <f>G130+J130+M130+P130+S130+AK130</f>
        <v>0</v>
      </c>
    </row>
    <row r="131" spans="1:42" x14ac:dyDescent="0.2">
      <c r="H131" s="13"/>
      <c r="I131" s="13"/>
      <c r="J131" s="13"/>
      <c r="K131" s="13"/>
      <c r="L131" s="13"/>
      <c r="M131" s="39"/>
      <c r="N131" s="39"/>
      <c r="O131" s="39"/>
    </row>
    <row r="132" spans="1:42" x14ac:dyDescent="0.2">
      <c r="B132" s="23" t="s">
        <v>80</v>
      </c>
      <c r="F132" s="55"/>
      <c r="G132" s="55"/>
    </row>
    <row r="133" spans="1:42" x14ac:dyDescent="0.2">
      <c r="B133" s="2" t="s">
        <v>78</v>
      </c>
      <c r="F133" s="55"/>
      <c r="G133" s="55"/>
    </row>
    <row r="134" spans="1:42" x14ac:dyDescent="0.2">
      <c r="B134" s="76" t="s">
        <v>79</v>
      </c>
    </row>
    <row r="137" spans="1:42" x14ac:dyDescent="0.2">
      <c r="B137" s="7"/>
      <c r="C137" s="7" t="s">
        <v>7</v>
      </c>
      <c r="D137" s="7" t="s">
        <v>8</v>
      </c>
      <c r="E137" s="7" t="s">
        <v>9</v>
      </c>
      <c r="F137" s="7" t="s">
        <v>100</v>
      </c>
      <c r="G137" s="7" t="s">
        <v>101</v>
      </c>
      <c r="H137" s="194" t="s">
        <v>209</v>
      </c>
      <c r="I137" s="194"/>
      <c r="J137" s="194" t="s">
        <v>10</v>
      </c>
      <c r="K137" s="194"/>
    </row>
    <row r="138" spans="1:42" x14ac:dyDescent="0.2">
      <c r="B138" s="7" t="s">
        <v>81</v>
      </c>
      <c r="C138" s="3">
        <v>5</v>
      </c>
      <c r="D138" s="3">
        <v>3</v>
      </c>
      <c r="E138" s="3">
        <v>1</v>
      </c>
      <c r="F138" s="9">
        <v>0</v>
      </c>
      <c r="G138" s="9">
        <v>0</v>
      </c>
      <c r="H138" s="195">
        <v>1</v>
      </c>
      <c r="I138" s="195"/>
      <c r="J138" s="195" t="s">
        <v>11</v>
      </c>
      <c r="K138" s="195"/>
    </row>
    <row r="139" spans="1:42" x14ac:dyDescent="0.2">
      <c r="B139" s="7" t="s">
        <v>91</v>
      </c>
      <c r="C139" s="3">
        <v>10</v>
      </c>
      <c r="D139" s="3">
        <v>8</v>
      </c>
      <c r="E139" s="3">
        <v>6</v>
      </c>
      <c r="F139" s="9">
        <v>4</v>
      </c>
      <c r="G139" s="9">
        <v>2</v>
      </c>
      <c r="H139" s="195">
        <v>1</v>
      </c>
      <c r="I139" s="195"/>
      <c r="J139" s="195" t="s">
        <v>11</v>
      </c>
      <c r="K139" s="195"/>
    </row>
  </sheetData>
  <autoFilter ref="A6:XFA130" xr:uid="{A5E980A6-BDC0-DD41-8400-588C767F12D8}"/>
  <mergeCells count="40">
    <mergeCell ref="AD3:AF3"/>
    <mergeCell ref="AD4:AF4"/>
    <mergeCell ref="U3:W3"/>
    <mergeCell ref="U4:W4"/>
    <mergeCell ref="X3:Z3"/>
    <mergeCell ref="X4:Z4"/>
    <mergeCell ref="AA3:AC3"/>
    <mergeCell ref="AA4:AC4"/>
    <mergeCell ref="H137:I137"/>
    <mergeCell ref="H138:I138"/>
    <mergeCell ref="H139:I139"/>
    <mergeCell ref="J138:K138"/>
    <mergeCell ref="J137:K137"/>
    <mergeCell ref="J139:K139"/>
    <mergeCell ref="F3:H3"/>
    <mergeCell ref="I3:K3"/>
    <mergeCell ref="I4:K4"/>
    <mergeCell ref="F4:H4"/>
    <mergeCell ref="AM3:AO3"/>
    <mergeCell ref="AM4:AO4"/>
    <mergeCell ref="O3:Q3"/>
    <mergeCell ref="O4:Q4"/>
    <mergeCell ref="L3:N3"/>
    <mergeCell ref="L4:N4"/>
    <mergeCell ref="R3:T3"/>
    <mergeCell ref="R4:T4"/>
    <mergeCell ref="AJ3:AL3"/>
    <mergeCell ref="AJ4:AL4"/>
    <mergeCell ref="AG3:AI3"/>
    <mergeCell ref="AG4:AI4"/>
    <mergeCell ref="A110:A130"/>
    <mergeCell ref="E3:E5"/>
    <mergeCell ref="B4:B5"/>
    <mergeCell ref="A3:A5"/>
    <mergeCell ref="C3:C5"/>
    <mergeCell ref="A51:A84"/>
    <mergeCell ref="A85:A109"/>
    <mergeCell ref="D3:D5"/>
    <mergeCell ref="A14:A50"/>
    <mergeCell ref="A6:A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9009-12D9-D44E-8F7D-5D237A711E13}">
  <dimension ref="A2:Z61"/>
  <sheetViews>
    <sheetView topLeftCell="A27" zoomScale="86" zoomScaleNormal="86" workbookViewId="0">
      <selection activeCell="V60" sqref="V60"/>
    </sheetView>
  </sheetViews>
  <sheetFormatPr baseColWidth="10" defaultRowHeight="16" x14ac:dyDescent="0.2"/>
  <cols>
    <col min="1" max="1" width="10.83203125" style="25"/>
    <col min="2" max="2" width="28.6640625" style="25" bestFit="1" customWidth="1"/>
    <col min="3" max="3" width="10.83203125" style="25"/>
    <col min="4" max="4" width="20.5" style="25" bestFit="1" customWidth="1"/>
    <col min="5" max="5" width="10.83203125" style="25"/>
    <col min="6" max="6" width="8.33203125" style="26" bestFit="1" customWidth="1"/>
    <col min="7" max="7" width="5.5" style="26" customWidth="1"/>
    <col min="8" max="8" width="4.5" style="26" bestFit="1" customWidth="1"/>
    <col min="9" max="9" width="6.83203125" style="25" bestFit="1" customWidth="1"/>
    <col min="10" max="10" width="5.1640625" style="25" bestFit="1" customWidth="1"/>
    <col min="11" max="11" width="4.6640625" style="25" bestFit="1" customWidth="1"/>
    <col min="12" max="12" width="6.83203125" style="25" bestFit="1" customWidth="1"/>
    <col min="13" max="14" width="4.6640625" style="25" customWidth="1"/>
    <col min="15" max="15" width="6.83203125" style="25" bestFit="1" customWidth="1"/>
    <col min="16" max="17" width="4.6640625" style="25" customWidth="1"/>
    <col min="18" max="18" width="6.83203125" style="25" bestFit="1" customWidth="1"/>
    <col min="19" max="20" width="4.6640625" style="25" customWidth="1"/>
    <col min="21" max="16384" width="10.83203125" style="25"/>
  </cols>
  <sheetData>
    <row r="2" spans="1:26" ht="17" thickBot="1" x14ac:dyDescent="0.25"/>
    <row r="3" spans="1:26" x14ac:dyDescent="0.2">
      <c r="A3" s="237">
        <v>2023</v>
      </c>
      <c r="B3" s="78" t="s">
        <v>77</v>
      </c>
      <c r="C3" s="225" t="s">
        <v>3</v>
      </c>
      <c r="D3" s="225" t="s">
        <v>1</v>
      </c>
      <c r="E3" s="225" t="s">
        <v>2</v>
      </c>
      <c r="F3" s="180" t="s">
        <v>5</v>
      </c>
      <c r="G3" s="180"/>
      <c r="H3" s="180"/>
      <c r="I3" s="180" t="s">
        <v>105</v>
      </c>
      <c r="J3" s="180"/>
      <c r="K3" s="180"/>
      <c r="L3" s="180" t="s">
        <v>104</v>
      </c>
      <c r="M3" s="180"/>
      <c r="N3" s="180"/>
      <c r="O3" s="180" t="s">
        <v>64</v>
      </c>
      <c r="P3" s="180"/>
      <c r="Q3" s="180"/>
      <c r="R3" s="190" t="s">
        <v>233</v>
      </c>
      <c r="S3" s="191"/>
      <c r="T3" s="192"/>
      <c r="U3" s="227" t="s">
        <v>70</v>
      </c>
    </row>
    <row r="4" spans="1:26" x14ac:dyDescent="0.2">
      <c r="A4" s="238"/>
      <c r="B4" s="173" t="s">
        <v>0</v>
      </c>
      <c r="C4" s="226"/>
      <c r="D4" s="226"/>
      <c r="E4" s="226"/>
      <c r="F4" s="181">
        <v>44947</v>
      </c>
      <c r="G4" s="182"/>
      <c r="H4" s="183"/>
      <c r="I4" s="181">
        <v>44975</v>
      </c>
      <c r="J4" s="182"/>
      <c r="K4" s="183"/>
      <c r="L4" s="189">
        <v>45032</v>
      </c>
      <c r="M4" s="189"/>
      <c r="N4" s="189"/>
      <c r="O4" s="189">
        <v>45059</v>
      </c>
      <c r="P4" s="189"/>
      <c r="Q4" s="189"/>
      <c r="R4" s="181">
        <v>45080</v>
      </c>
      <c r="S4" s="182"/>
      <c r="T4" s="183"/>
      <c r="U4" s="228"/>
    </row>
    <row r="5" spans="1:26" ht="16" customHeight="1" thickBot="1" x14ac:dyDescent="0.25">
      <c r="A5" s="238"/>
      <c r="B5" s="174"/>
      <c r="C5" s="226"/>
      <c r="D5" s="226"/>
      <c r="E5" s="226"/>
      <c r="F5" s="93" t="s">
        <v>52</v>
      </c>
      <c r="G5" s="93" t="s">
        <v>53</v>
      </c>
      <c r="H5" s="93" t="s">
        <v>54</v>
      </c>
      <c r="I5" s="93" t="s">
        <v>52</v>
      </c>
      <c r="J5" s="93" t="s">
        <v>53</v>
      </c>
      <c r="K5" s="93" t="s">
        <v>54</v>
      </c>
      <c r="L5" s="93" t="s">
        <v>52</v>
      </c>
      <c r="M5" s="93" t="s">
        <v>53</v>
      </c>
      <c r="N5" s="93" t="s">
        <v>54</v>
      </c>
      <c r="O5" s="14" t="s">
        <v>52</v>
      </c>
      <c r="P5" s="14" t="s">
        <v>53</v>
      </c>
      <c r="Q5" s="37" t="s">
        <v>54</v>
      </c>
      <c r="R5" s="14" t="s">
        <v>52</v>
      </c>
      <c r="S5" s="14" t="s">
        <v>53</v>
      </c>
      <c r="T5" s="37" t="s">
        <v>54</v>
      </c>
      <c r="U5" s="94" t="s">
        <v>53</v>
      </c>
      <c r="Y5"/>
      <c r="Z5"/>
    </row>
    <row r="6" spans="1:26" x14ac:dyDescent="0.2">
      <c r="A6" s="198" t="s">
        <v>71</v>
      </c>
      <c r="B6" s="31" t="s">
        <v>20</v>
      </c>
      <c r="C6" s="95" t="s">
        <v>162</v>
      </c>
      <c r="D6" s="17" t="s">
        <v>158</v>
      </c>
      <c r="E6" s="49" t="s">
        <v>134</v>
      </c>
      <c r="F6" s="84"/>
      <c r="G6" s="200"/>
      <c r="H6" s="200"/>
      <c r="I6" s="200"/>
      <c r="J6" s="202"/>
      <c r="K6" s="208"/>
      <c r="L6" s="206" t="s">
        <v>6</v>
      </c>
      <c r="M6" s="202">
        <v>2.5</v>
      </c>
      <c r="N6" s="208"/>
      <c r="O6" s="206" t="s">
        <v>18</v>
      </c>
      <c r="P6" s="212">
        <v>3</v>
      </c>
      <c r="Q6" s="208"/>
      <c r="R6" s="206" t="s">
        <v>6</v>
      </c>
      <c r="S6" s="202">
        <v>2.5</v>
      </c>
      <c r="T6" s="51"/>
      <c r="U6" s="204">
        <f>G6+J6+M6+P6+S6</f>
        <v>8</v>
      </c>
      <c r="Y6"/>
      <c r="Z6"/>
    </row>
    <row r="7" spans="1:26" ht="17" thickBot="1" x14ac:dyDescent="0.25">
      <c r="A7" s="198"/>
      <c r="B7" s="32" t="s">
        <v>20</v>
      </c>
      <c r="C7" s="96" t="s">
        <v>162</v>
      </c>
      <c r="D7" s="20" t="s">
        <v>159</v>
      </c>
      <c r="E7" s="47" t="s">
        <v>136</v>
      </c>
      <c r="F7" s="83"/>
      <c r="G7" s="222"/>
      <c r="H7" s="222"/>
      <c r="I7" s="222"/>
      <c r="J7" s="215"/>
      <c r="K7" s="209"/>
      <c r="L7" s="221"/>
      <c r="M7" s="215"/>
      <c r="N7" s="209"/>
      <c r="O7" s="221"/>
      <c r="P7" s="213"/>
      <c r="Q7" s="209"/>
      <c r="R7" s="221"/>
      <c r="S7" s="215"/>
      <c r="T7" s="53"/>
      <c r="U7" s="205"/>
      <c r="Y7"/>
      <c r="Z7"/>
    </row>
    <row r="8" spans="1:26" x14ac:dyDescent="0.2">
      <c r="A8" s="198"/>
      <c r="B8" s="71" t="s">
        <v>26</v>
      </c>
      <c r="C8" s="95" t="s">
        <v>162</v>
      </c>
      <c r="D8" s="24" t="s">
        <v>124</v>
      </c>
      <c r="E8" s="49" t="s">
        <v>134</v>
      </c>
      <c r="F8" s="54"/>
      <c r="G8" s="200"/>
      <c r="H8" s="200"/>
      <c r="I8" s="206" t="s">
        <v>6</v>
      </c>
      <c r="J8" s="202">
        <v>2.5</v>
      </c>
      <c r="K8" s="208"/>
      <c r="L8" s="208"/>
      <c r="M8" s="208"/>
      <c r="N8" s="208"/>
      <c r="O8" s="212" t="s">
        <v>6</v>
      </c>
      <c r="P8" s="202">
        <v>5</v>
      </c>
      <c r="Q8" s="208"/>
      <c r="R8" s="51"/>
      <c r="S8" s="51"/>
      <c r="T8" s="51"/>
      <c r="U8" s="204">
        <f>G8+J8+M8+P8+S8</f>
        <v>7.5</v>
      </c>
      <c r="Y8"/>
      <c r="Z8"/>
    </row>
    <row r="9" spans="1:26" ht="17" thickBot="1" x14ac:dyDescent="0.25">
      <c r="A9" s="199"/>
      <c r="B9" s="69" t="s">
        <v>26</v>
      </c>
      <c r="C9" s="104" t="s">
        <v>162</v>
      </c>
      <c r="D9" s="66" t="s">
        <v>125</v>
      </c>
      <c r="E9" s="59" t="s">
        <v>136</v>
      </c>
      <c r="F9" s="82"/>
      <c r="G9" s="201"/>
      <c r="H9" s="201"/>
      <c r="I9" s="207"/>
      <c r="J9" s="203"/>
      <c r="K9" s="209"/>
      <c r="L9" s="209"/>
      <c r="M9" s="209"/>
      <c r="N9" s="209"/>
      <c r="O9" s="214"/>
      <c r="P9" s="203"/>
      <c r="Q9" s="209"/>
      <c r="R9" s="52"/>
      <c r="S9" s="52"/>
      <c r="T9" s="52"/>
      <c r="U9" s="205"/>
      <c r="Y9"/>
      <c r="Z9"/>
    </row>
    <row r="10" spans="1:26" x14ac:dyDescent="0.2">
      <c r="A10" s="197" t="s">
        <v>72</v>
      </c>
      <c r="B10" s="97" t="s">
        <v>26</v>
      </c>
      <c r="C10" s="49" t="s">
        <v>15</v>
      </c>
      <c r="D10" s="98" t="s">
        <v>127</v>
      </c>
      <c r="E10" s="49" t="s">
        <v>136</v>
      </c>
      <c r="F10" s="84"/>
      <c r="G10" s="200"/>
      <c r="H10" s="200"/>
      <c r="I10" s="200"/>
      <c r="J10" s="200"/>
      <c r="K10" s="200"/>
      <c r="L10" s="212" t="s">
        <v>6</v>
      </c>
      <c r="M10" s="202">
        <v>5</v>
      </c>
      <c r="N10" s="200"/>
      <c r="O10" s="212" t="s">
        <v>19</v>
      </c>
      <c r="P10" s="202">
        <v>1</v>
      </c>
      <c r="Q10" s="200"/>
      <c r="R10" s="51"/>
      <c r="S10" s="51"/>
      <c r="T10" s="51"/>
      <c r="U10" s="210">
        <f t="shared" ref="U10" si="0">G10+J10+M10+P10+S10</f>
        <v>6</v>
      </c>
      <c r="Y10"/>
      <c r="Z10"/>
    </row>
    <row r="11" spans="1:26" ht="17" thickBot="1" x14ac:dyDescent="0.25">
      <c r="A11" s="198"/>
      <c r="B11" s="102" t="s">
        <v>26</v>
      </c>
      <c r="C11" s="63" t="s">
        <v>15</v>
      </c>
      <c r="D11" s="103" t="s">
        <v>198</v>
      </c>
      <c r="E11" s="28" t="s">
        <v>134</v>
      </c>
      <c r="F11" s="82"/>
      <c r="G11" s="201"/>
      <c r="H11" s="201"/>
      <c r="I11" s="201"/>
      <c r="J11" s="201"/>
      <c r="K11" s="201"/>
      <c r="L11" s="214"/>
      <c r="M11" s="203"/>
      <c r="N11" s="201"/>
      <c r="O11" s="213"/>
      <c r="P11" s="215"/>
      <c r="Q11" s="201"/>
      <c r="R11" s="53"/>
      <c r="S11" s="53"/>
      <c r="T11" s="53"/>
      <c r="U11" s="211"/>
      <c r="Y11"/>
      <c r="Z11"/>
    </row>
    <row r="12" spans="1:26" x14ac:dyDescent="0.2">
      <c r="A12" s="198"/>
      <c r="B12" s="31" t="s">
        <v>200</v>
      </c>
      <c r="C12" s="49" t="s">
        <v>15</v>
      </c>
      <c r="D12" s="98" t="s">
        <v>178</v>
      </c>
      <c r="E12" s="49" t="s">
        <v>134</v>
      </c>
      <c r="F12" s="208"/>
      <c r="G12" s="208"/>
      <c r="H12" s="208"/>
      <c r="I12" s="208"/>
      <c r="J12" s="208"/>
      <c r="K12" s="208"/>
      <c r="L12" s="208" t="s">
        <v>18</v>
      </c>
      <c r="M12" s="200">
        <v>3</v>
      </c>
      <c r="N12" s="200"/>
      <c r="O12" s="208" t="s">
        <v>18</v>
      </c>
      <c r="P12" s="208">
        <v>3</v>
      </c>
      <c r="Q12" s="200"/>
      <c r="R12" s="208" t="s">
        <v>102</v>
      </c>
      <c r="S12" s="208">
        <v>0</v>
      </c>
      <c r="T12" s="51"/>
      <c r="U12" s="210">
        <f t="shared" ref="U12" si="1">G12+J12+M12+P12+S12</f>
        <v>6</v>
      </c>
      <c r="Y12"/>
      <c r="Z12"/>
    </row>
    <row r="13" spans="1:26" ht="17" thickBot="1" x14ac:dyDescent="0.25">
      <c r="A13" s="198"/>
      <c r="B13" s="32" t="s">
        <v>201</v>
      </c>
      <c r="C13" s="47" t="s">
        <v>15</v>
      </c>
      <c r="D13" s="44" t="s">
        <v>177</v>
      </c>
      <c r="E13" s="47" t="s">
        <v>134</v>
      </c>
      <c r="F13" s="209"/>
      <c r="G13" s="209"/>
      <c r="H13" s="209"/>
      <c r="I13" s="209"/>
      <c r="J13" s="209"/>
      <c r="K13" s="209"/>
      <c r="L13" s="209"/>
      <c r="M13" s="222"/>
      <c r="N13" s="222"/>
      <c r="O13" s="209"/>
      <c r="P13" s="209"/>
      <c r="Q13" s="222"/>
      <c r="R13" s="209"/>
      <c r="S13" s="209"/>
      <c r="T13" s="53"/>
      <c r="U13" s="211"/>
      <c r="Y13"/>
      <c r="Z13"/>
    </row>
    <row r="14" spans="1:26" x14ac:dyDescent="0.2">
      <c r="A14" s="198"/>
      <c r="B14" s="31" t="s">
        <v>86</v>
      </c>
      <c r="C14" s="49" t="s">
        <v>15</v>
      </c>
      <c r="D14" s="98" t="s">
        <v>203</v>
      </c>
      <c r="E14" s="49" t="s">
        <v>68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12" t="s">
        <v>6</v>
      </c>
      <c r="P14" s="202">
        <v>5</v>
      </c>
      <c r="Q14" s="111"/>
      <c r="R14" s="212" t="s">
        <v>19</v>
      </c>
      <c r="S14" s="202">
        <v>1</v>
      </c>
      <c r="T14" s="51"/>
      <c r="U14" s="210">
        <f>G14+J14+M14+P14+S14</f>
        <v>6</v>
      </c>
      <c r="Y14"/>
      <c r="Z14"/>
    </row>
    <row r="15" spans="1:26" ht="17" thickBot="1" x14ac:dyDescent="0.25">
      <c r="A15" s="198"/>
      <c r="B15" s="32" t="s">
        <v>86</v>
      </c>
      <c r="C15" s="47" t="s">
        <v>15</v>
      </c>
      <c r="D15" s="44" t="s">
        <v>236</v>
      </c>
      <c r="E15" s="47" t="s">
        <v>68</v>
      </c>
      <c r="F15" s="209"/>
      <c r="G15" s="209"/>
      <c r="H15" s="209"/>
      <c r="I15" s="209"/>
      <c r="J15" s="209"/>
      <c r="K15" s="209"/>
      <c r="L15" s="209"/>
      <c r="M15" s="209"/>
      <c r="N15" s="209"/>
      <c r="O15" s="213"/>
      <c r="P15" s="215"/>
      <c r="Q15" s="112"/>
      <c r="R15" s="213"/>
      <c r="S15" s="215"/>
      <c r="T15" s="53"/>
      <c r="U15" s="211"/>
      <c r="Y15"/>
      <c r="Z15"/>
    </row>
    <row r="16" spans="1:26" x14ac:dyDescent="0.2">
      <c r="A16" s="198"/>
      <c r="B16" s="34" t="s">
        <v>28</v>
      </c>
      <c r="C16" s="15" t="s">
        <v>15</v>
      </c>
      <c r="D16" s="30" t="s">
        <v>118</v>
      </c>
      <c r="E16" s="15" t="s">
        <v>136</v>
      </c>
      <c r="F16" s="216" t="s">
        <v>6</v>
      </c>
      <c r="G16" s="224">
        <v>5</v>
      </c>
      <c r="H16" s="231"/>
      <c r="I16" s="216"/>
      <c r="J16" s="216"/>
      <c r="K16" s="229"/>
      <c r="L16" s="216"/>
      <c r="M16" s="216"/>
      <c r="N16" s="216"/>
      <c r="O16" s="216"/>
      <c r="P16" s="216"/>
      <c r="Q16" s="216"/>
      <c r="R16" s="52"/>
      <c r="S16" s="52"/>
      <c r="T16" s="52"/>
      <c r="U16" s="210">
        <f t="shared" ref="U16:U28" si="2">G16+J16+M16+P16+S16</f>
        <v>5</v>
      </c>
      <c r="Y16"/>
      <c r="Z16"/>
    </row>
    <row r="17" spans="1:26" ht="17" thickBot="1" x14ac:dyDescent="0.25">
      <c r="A17" s="198"/>
      <c r="B17" s="32" t="s">
        <v>28</v>
      </c>
      <c r="C17" s="19" t="s">
        <v>16</v>
      </c>
      <c r="D17" s="33" t="s">
        <v>119</v>
      </c>
      <c r="E17" s="33" t="s">
        <v>136</v>
      </c>
      <c r="F17" s="213"/>
      <c r="G17" s="215"/>
      <c r="H17" s="232"/>
      <c r="I17" s="213"/>
      <c r="J17" s="213"/>
      <c r="K17" s="230"/>
      <c r="L17" s="213"/>
      <c r="M17" s="213"/>
      <c r="N17" s="213"/>
      <c r="O17" s="213"/>
      <c r="P17" s="213"/>
      <c r="Q17" s="213"/>
      <c r="R17" s="53"/>
      <c r="S17" s="53"/>
      <c r="T17" s="53"/>
      <c r="U17" s="211"/>
      <c r="Y17"/>
      <c r="Z17"/>
    </row>
    <row r="18" spans="1:26" x14ac:dyDescent="0.2">
      <c r="A18" s="198"/>
      <c r="B18" s="31" t="s">
        <v>20</v>
      </c>
      <c r="C18" s="16" t="s">
        <v>16</v>
      </c>
      <c r="D18" s="89" t="s">
        <v>167</v>
      </c>
      <c r="E18" s="89" t="s">
        <v>55</v>
      </c>
      <c r="F18" s="208"/>
      <c r="G18" s="202"/>
      <c r="H18" s="202"/>
      <c r="I18" s="202"/>
      <c r="J18" s="202"/>
      <c r="K18" s="200"/>
      <c r="L18" s="206" t="s">
        <v>6</v>
      </c>
      <c r="M18" s="202">
        <v>2.5</v>
      </c>
      <c r="N18" s="202"/>
      <c r="O18" s="206" t="s">
        <v>6</v>
      </c>
      <c r="P18" s="202">
        <v>2.5</v>
      </c>
      <c r="Q18" s="202"/>
      <c r="R18" s="51"/>
      <c r="S18" s="51"/>
      <c r="T18" s="51"/>
      <c r="U18" s="210">
        <f t="shared" ref="U18:U30" si="3">G18+J18+M18+P18+S18</f>
        <v>5</v>
      </c>
      <c r="Y18"/>
      <c r="Z18"/>
    </row>
    <row r="19" spans="1:26" ht="17" thickBot="1" x14ac:dyDescent="0.25">
      <c r="A19" s="198"/>
      <c r="B19" s="32" t="s">
        <v>20</v>
      </c>
      <c r="C19" s="105" t="s">
        <v>16</v>
      </c>
      <c r="D19" s="44" t="s">
        <v>204</v>
      </c>
      <c r="E19" s="47"/>
      <c r="F19" s="209"/>
      <c r="G19" s="215"/>
      <c r="H19" s="215"/>
      <c r="I19" s="215"/>
      <c r="J19" s="215"/>
      <c r="K19" s="222"/>
      <c r="L19" s="221"/>
      <c r="M19" s="215"/>
      <c r="N19" s="215"/>
      <c r="O19" s="221"/>
      <c r="P19" s="215"/>
      <c r="Q19" s="215"/>
      <c r="R19" s="53"/>
      <c r="S19" s="53"/>
      <c r="T19" s="53"/>
      <c r="U19" s="211"/>
      <c r="Y19"/>
      <c r="Z19"/>
    </row>
    <row r="20" spans="1:26" x14ac:dyDescent="0.2">
      <c r="A20" s="198"/>
      <c r="B20" s="31" t="s">
        <v>21</v>
      </c>
      <c r="C20" s="16" t="s">
        <v>15</v>
      </c>
      <c r="D20" s="27" t="s">
        <v>82</v>
      </c>
      <c r="E20" s="27" t="s">
        <v>136</v>
      </c>
      <c r="F20" s="212" t="s">
        <v>18</v>
      </c>
      <c r="G20" s="212">
        <v>3</v>
      </c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51"/>
      <c r="S20" s="51"/>
      <c r="T20" s="51"/>
      <c r="U20" s="210">
        <f t="shared" ref="U20" si="4">G20+J20+M20+P20+S20</f>
        <v>3</v>
      </c>
      <c r="Y20"/>
      <c r="Z20"/>
    </row>
    <row r="21" spans="1:26" ht="17" thickBot="1" x14ac:dyDescent="0.25">
      <c r="A21" s="198"/>
      <c r="B21" s="32" t="s">
        <v>21</v>
      </c>
      <c r="C21" s="19" t="s">
        <v>15</v>
      </c>
      <c r="D21" s="33" t="s">
        <v>138</v>
      </c>
      <c r="E21" s="33" t="s">
        <v>134</v>
      </c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53"/>
      <c r="S21" s="53"/>
      <c r="T21" s="53"/>
      <c r="U21" s="211"/>
      <c r="Y21"/>
      <c r="Z21"/>
    </row>
    <row r="22" spans="1:26" x14ac:dyDescent="0.2">
      <c r="A22" s="198"/>
      <c r="B22" s="31" t="s">
        <v>20</v>
      </c>
      <c r="C22" s="16" t="s">
        <v>16</v>
      </c>
      <c r="D22" s="16" t="s">
        <v>166</v>
      </c>
      <c r="E22" s="49" t="s">
        <v>55</v>
      </c>
      <c r="F22" s="84"/>
      <c r="G22" s="200"/>
      <c r="H22" s="200"/>
      <c r="I22" s="206" t="s">
        <v>6</v>
      </c>
      <c r="J22" s="202">
        <v>2.5</v>
      </c>
      <c r="K22" s="84"/>
      <c r="L22" s="84"/>
      <c r="M22" s="84"/>
      <c r="N22" s="84"/>
      <c r="O22" s="84"/>
      <c r="P22" s="84"/>
      <c r="Q22" s="84"/>
      <c r="R22" s="51"/>
      <c r="S22" s="51"/>
      <c r="T22" s="51"/>
      <c r="U22" s="210">
        <f t="shared" si="2"/>
        <v>2.5</v>
      </c>
      <c r="Y22"/>
      <c r="Z22"/>
    </row>
    <row r="23" spans="1:26" ht="17" thickBot="1" x14ac:dyDescent="0.25">
      <c r="A23" s="198"/>
      <c r="B23" s="87" t="s">
        <v>20</v>
      </c>
      <c r="C23" s="86" t="s">
        <v>16</v>
      </c>
      <c r="D23" s="88" t="s">
        <v>167</v>
      </c>
      <c r="E23" s="88" t="s">
        <v>55</v>
      </c>
      <c r="F23" s="82"/>
      <c r="G23" s="201"/>
      <c r="H23" s="201"/>
      <c r="I23" s="207"/>
      <c r="J23" s="203"/>
      <c r="K23" s="82"/>
      <c r="L23" s="82"/>
      <c r="M23" s="82"/>
      <c r="N23" s="82"/>
      <c r="O23" s="82"/>
      <c r="P23" s="82"/>
      <c r="Q23" s="82"/>
      <c r="R23" s="53"/>
      <c r="S23" s="53"/>
      <c r="T23" s="53"/>
      <c r="U23" s="211"/>
      <c r="Y23"/>
      <c r="Z23"/>
    </row>
    <row r="24" spans="1:26" x14ac:dyDescent="0.2">
      <c r="A24" s="198"/>
      <c r="B24" s="97" t="s">
        <v>26</v>
      </c>
      <c r="C24" s="49" t="s">
        <v>15</v>
      </c>
      <c r="D24" s="98" t="s">
        <v>127</v>
      </c>
      <c r="E24" s="49" t="s">
        <v>136</v>
      </c>
      <c r="F24" s="111"/>
      <c r="G24" s="200"/>
      <c r="H24" s="200"/>
      <c r="I24" s="206" t="s">
        <v>6</v>
      </c>
      <c r="J24" s="202">
        <v>2.5</v>
      </c>
      <c r="K24" s="111"/>
      <c r="L24" s="111"/>
      <c r="M24" s="111"/>
      <c r="N24" s="111"/>
      <c r="O24" s="111"/>
      <c r="P24" s="111"/>
      <c r="Q24" s="111"/>
      <c r="R24" s="51"/>
      <c r="S24" s="51"/>
      <c r="T24" s="51"/>
      <c r="U24" s="210">
        <f t="shared" si="3"/>
        <v>2.5</v>
      </c>
      <c r="Y24"/>
      <c r="Z24"/>
    </row>
    <row r="25" spans="1:26" ht="17" thickBot="1" x14ac:dyDescent="0.25">
      <c r="A25" s="198"/>
      <c r="B25" s="101" t="s">
        <v>26</v>
      </c>
      <c r="C25" s="59" t="s">
        <v>15</v>
      </c>
      <c r="D25" s="42" t="s">
        <v>165</v>
      </c>
      <c r="E25" s="63" t="s">
        <v>136</v>
      </c>
      <c r="F25" s="113"/>
      <c r="G25" s="201"/>
      <c r="H25" s="201"/>
      <c r="I25" s="207"/>
      <c r="J25" s="203"/>
      <c r="K25" s="113"/>
      <c r="L25" s="113"/>
      <c r="M25" s="113"/>
      <c r="N25" s="113"/>
      <c r="O25" s="113"/>
      <c r="P25" s="113"/>
      <c r="Q25" s="113"/>
      <c r="R25" s="53"/>
      <c r="S25" s="53"/>
      <c r="T25" s="53"/>
      <c r="U25" s="211"/>
      <c r="Y25"/>
      <c r="Z25"/>
    </row>
    <row r="26" spans="1:26" x14ac:dyDescent="0.2">
      <c r="A26" s="198"/>
      <c r="B26" s="31" t="s">
        <v>86</v>
      </c>
      <c r="C26" s="49" t="s">
        <v>15</v>
      </c>
      <c r="D26" s="98" t="s">
        <v>202</v>
      </c>
      <c r="E26" s="49" t="s">
        <v>136</v>
      </c>
      <c r="F26" s="208"/>
      <c r="G26" s="202"/>
      <c r="H26" s="202"/>
      <c r="I26" s="202"/>
      <c r="J26" s="202"/>
      <c r="K26" s="202"/>
      <c r="L26" s="212" t="s">
        <v>19</v>
      </c>
      <c r="M26" s="202">
        <v>1</v>
      </c>
      <c r="N26" s="202"/>
      <c r="O26" s="202"/>
      <c r="P26" s="202"/>
      <c r="Q26" s="202"/>
      <c r="R26" s="51"/>
      <c r="S26" s="51"/>
      <c r="T26" s="51"/>
      <c r="U26" s="210">
        <f t="shared" ref="U26" si="5">G26+J26+M26+P26+S26</f>
        <v>1</v>
      </c>
      <c r="Y26"/>
      <c r="Z26"/>
    </row>
    <row r="27" spans="1:26" ht="17" thickBot="1" x14ac:dyDescent="0.25">
      <c r="A27" s="198"/>
      <c r="B27" s="32" t="s">
        <v>86</v>
      </c>
      <c r="C27" s="47" t="s">
        <v>15</v>
      </c>
      <c r="D27" s="44" t="s">
        <v>203</v>
      </c>
      <c r="E27" s="47" t="s">
        <v>68</v>
      </c>
      <c r="F27" s="209"/>
      <c r="G27" s="215"/>
      <c r="H27" s="215"/>
      <c r="I27" s="215"/>
      <c r="J27" s="215"/>
      <c r="K27" s="215"/>
      <c r="L27" s="213"/>
      <c r="M27" s="215"/>
      <c r="N27" s="215"/>
      <c r="O27" s="215"/>
      <c r="P27" s="215"/>
      <c r="Q27" s="215"/>
      <c r="R27" s="53"/>
      <c r="S27" s="53"/>
      <c r="T27" s="53"/>
      <c r="U27" s="211"/>
      <c r="Y27"/>
      <c r="Z27"/>
    </row>
    <row r="28" spans="1:26" x14ac:dyDescent="0.2">
      <c r="A28" s="198"/>
      <c r="B28" s="31" t="s">
        <v>86</v>
      </c>
      <c r="C28" s="49" t="s">
        <v>15</v>
      </c>
      <c r="D28" s="98" t="s">
        <v>202</v>
      </c>
      <c r="E28" s="49" t="s">
        <v>136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12" t="s">
        <v>92</v>
      </c>
      <c r="P28" s="202">
        <v>0</v>
      </c>
      <c r="Q28" s="208"/>
      <c r="R28" s="208"/>
      <c r="S28" s="208"/>
      <c r="T28" s="208"/>
      <c r="U28" s="210">
        <f t="shared" si="2"/>
        <v>0</v>
      </c>
      <c r="Y28"/>
      <c r="Z28"/>
    </row>
    <row r="29" spans="1:26" ht="17" thickBot="1" x14ac:dyDescent="0.25">
      <c r="A29" s="198"/>
      <c r="B29" s="32" t="s">
        <v>86</v>
      </c>
      <c r="C29" s="47" t="s">
        <v>15</v>
      </c>
      <c r="D29" s="42" t="s">
        <v>237</v>
      </c>
      <c r="E29" s="59" t="s">
        <v>136</v>
      </c>
      <c r="F29" s="209"/>
      <c r="G29" s="209"/>
      <c r="H29" s="209"/>
      <c r="I29" s="209"/>
      <c r="J29" s="209"/>
      <c r="K29" s="209"/>
      <c r="L29" s="209"/>
      <c r="M29" s="209"/>
      <c r="N29" s="209"/>
      <c r="O29" s="213"/>
      <c r="P29" s="215"/>
      <c r="Q29" s="209"/>
      <c r="R29" s="209"/>
      <c r="S29" s="209"/>
      <c r="T29" s="209"/>
      <c r="U29" s="211"/>
      <c r="Y29"/>
      <c r="Z29"/>
    </row>
    <row r="30" spans="1:26" x14ac:dyDescent="0.2">
      <c r="A30" s="198"/>
      <c r="B30" s="31" t="s">
        <v>20</v>
      </c>
      <c r="C30" s="49" t="s">
        <v>15</v>
      </c>
      <c r="D30" s="98" t="s">
        <v>164</v>
      </c>
      <c r="E30" s="49"/>
      <c r="F30" s="208"/>
      <c r="G30" s="202"/>
      <c r="H30" s="202"/>
      <c r="I30" s="202"/>
      <c r="J30" s="202"/>
      <c r="K30" s="202"/>
      <c r="L30" s="212" t="s">
        <v>92</v>
      </c>
      <c r="M30" s="202">
        <v>0</v>
      </c>
      <c r="N30" s="202"/>
      <c r="O30" s="202"/>
      <c r="P30" s="202"/>
      <c r="Q30" s="202"/>
      <c r="R30" s="51"/>
      <c r="S30" s="51"/>
      <c r="T30" s="51"/>
      <c r="U30" s="210">
        <f t="shared" si="3"/>
        <v>0</v>
      </c>
      <c r="Y30"/>
      <c r="Z30"/>
    </row>
    <row r="31" spans="1:26" ht="17" thickBot="1" x14ac:dyDescent="0.25">
      <c r="A31" s="199"/>
      <c r="B31" s="32" t="s">
        <v>20</v>
      </c>
      <c r="C31" s="47" t="s">
        <v>15</v>
      </c>
      <c r="D31" s="44" t="s">
        <v>199</v>
      </c>
      <c r="E31" s="47" t="s">
        <v>136</v>
      </c>
      <c r="F31" s="209"/>
      <c r="G31" s="215"/>
      <c r="H31" s="215"/>
      <c r="I31" s="215"/>
      <c r="J31" s="215"/>
      <c r="K31" s="215"/>
      <c r="L31" s="213"/>
      <c r="M31" s="215"/>
      <c r="N31" s="215"/>
      <c r="O31" s="215"/>
      <c r="P31" s="215"/>
      <c r="Q31" s="215"/>
      <c r="R31" s="53"/>
      <c r="S31" s="53"/>
      <c r="T31" s="53"/>
      <c r="U31" s="211"/>
      <c r="Y31"/>
      <c r="Z31"/>
    </row>
    <row r="32" spans="1:26" x14ac:dyDescent="0.2">
      <c r="A32" s="233" t="s">
        <v>73</v>
      </c>
      <c r="B32" s="31" t="s">
        <v>14</v>
      </c>
      <c r="C32" s="16" t="s">
        <v>240</v>
      </c>
      <c r="D32" s="17" t="s">
        <v>116</v>
      </c>
      <c r="E32" s="49" t="s">
        <v>136</v>
      </c>
      <c r="F32" s="206" t="s">
        <v>6</v>
      </c>
      <c r="G32" s="202">
        <v>2.5</v>
      </c>
      <c r="H32" s="202"/>
      <c r="I32" s="206">
        <v>2</v>
      </c>
      <c r="J32" s="202">
        <v>3</v>
      </c>
      <c r="K32" s="212"/>
      <c r="L32" s="212"/>
      <c r="M32" s="212"/>
      <c r="N32" s="212"/>
      <c r="O32" s="206">
        <v>2</v>
      </c>
      <c r="P32" s="202">
        <v>3</v>
      </c>
      <c r="Q32" s="212"/>
      <c r="R32" s="51"/>
      <c r="S32" s="51"/>
      <c r="T32" s="51"/>
      <c r="U32" s="204">
        <f>G32+J32+M32+P32+S32</f>
        <v>8.5</v>
      </c>
    </row>
    <row r="33" spans="1:21" ht="17" thickBot="1" x14ac:dyDescent="0.25">
      <c r="A33" s="234"/>
      <c r="B33" s="87" t="s">
        <v>14</v>
      </c>
      <c r="C33" s="88" t="s">
        <v>240</v>
      </c>
      <c r="D33" s="66" t="s">
        <v>117</v>
      </c>
      <c r="E33" s="63" t="s">
        <v>136</v>
      </c>
      <c r="F33" s="207"/>
      <c r="G33" s="203"/>
      <c r="H33" s="203"/>
      <c r="I33" s="207"/>
      <c r="J33" s="203"/>
      <c r="K33" s="214"/>
      <c r="L33" s="214"/>
      <c r="M33" s="214"/>
      <c r="N33" s="214"/>
      <c r="O33" s="207"/>
      <c r="P33" s="203"/>
      <c r="Q33" s="214"/>
      <c r="R33" s="52"/>
      <c r="S33" s="52"/>
      <c r="T33" s="52"/>
      <c r="U33" s="220"/>
    </row>
    <row r="34" spans="1:21" x14ac:dyDescent="0.2">
      <c r="A34" s="234"/>
      <c r="B34" s="31" t="s">
        <v>14</v>
      </c>
      <c r="C34" s="49" t="s">
        <v>30</v>
      </c>
      <c r="D34" s="98" t="s">
        <v>206</v>
      </c>
      <c r="E34" s="49" t="s">
        <v>61</v>
      </c>
      <c r="F34" s="208"/>
      <c r="G34" s="208"/>
      <c r="H34" s="208"/>
      <c r="I34" s="208"/>
      <c r="J34" s="208"/>
      <c r="K34" s="208"/>
      <c r="L34" s="208"/>
      <c r="M34" s="208"/>
      <c r="N34" s="208"/>
      <c r="O34" s="212" t="s">
        <v>6</v>
      </c>
      <c r="P34" s="202">
        <v>5</v>
      </c>
      <c r="Q34" s="133"/>
      <c r="R34" s="206">
        <v>2</v>
      </c>
      <c r="S34" s="202">
        <v>3</v>
      </c>
      <c r="T34" s="51"/>
      <c r="U34" s="204">
        <f t="shared" ref="U34" si="6">G34+J34+M34+P34+S34</f>
        <v>8</v>
      </c>
    </row>
    <row r="35" spans="1:21" ht="17" thickBot="1" x14ac:dyDescent="0.25">
      <c r="A35" s="234"/>
      <c r="B35" s="32" t="s">
        <v>14</v>
      </c>
      <c r="C35" s="47" t="s">
        <v>30</v>
      </c>
      <c r="D35" s="44" t="s">
        <v>239</v>
      </c>
      <c r="E35" s="47" t="s">
        <v>63</v>
      </c>
      <c r="F35" s="209"/>
      <c r="G35" s="209"/>
      <c r="H35" s="209"/>
      <c r="I35" s="209"/>
      <c r="J35" s="209"/>
      <c r="K35" s="209"/>
      <c r="L35" s="209"/>
      <c r="M35" s="209"/>
      <c r="N35" s="209"/>
      <c r="O35" s="213"/>
      <c r="P35" s="215"/>
      <c r="Q35" s="134"/>
      <c r="R35" s="221"/>
      <c r="S35" s="215"/>
      <c r="T35" s="53"/>
      <c r="U35" s="205"/>
    </row>
    <row r="36" spans="1:21" ht="17" customHeight="1" x14ac:dyDescent="0.2">
      <c r="A36" s="234"/>
      <c r="B36" s="34" t="s">
        <v>26</v>
      </c>
      <c r="C36" s="117" t="s">
        <v>25</v>
      </c>
      <c r="D36" s="41" t="s">
        <v>152</v>
      </c>
      <c r="E36" s="43" t="s">
        <v>55</v>
      </c>
      <c r="F36" s="113"/>
      <c r="G36" s="201"/>
      <c r="H36" s="201"/>
      <c r="I36" s="216" t="s">
        <v>6</v>
      </c>
      <c r="J36" s="224">
        <v>5</v>
      </c>
      <c r="K36" s="113"/>
      <c r="L36" s="113"/>
      <c r="M36" s="113"/>
      <c r="N36" s="113"/>
      <c r="O36" s="113"/>
      <c r="P36" s="113"/>
      <c r="Q36" s="113"/>
      <c r="R36" s="52"/>
      <c r="S36" s="52"/>
      <c r="T36" s="52"/>
      <c r="U36" s="219">
        <f t="shared" ref="U36" si="7">G36+J36+M36+P36+S36</f>
        <v>5</v>
      </c>
    </row>
    <row r="37" spans="1:21" ht="17" thickBot="1" x14ac:dyDescent="0.25">
      <c r="A37" s="234"/>
      <c r="B37" s="87" t="s">
        <v>26</v>
      </c>
      <c r="C37" s="88" t="s">
        <v>157</v>
      </c>
      <c r="D37" s="92" t="s">
        <v>155</v>
      </c>
      <c r="E37" s="59" t="s">
        <v>135</v>
      </c>
      <c r="F37" s="82"/>
      <c r="G37" s="201"/>
      <c r="H37" s="201"/>
      <c r="I37" s="214"/>
      <c r="J37" s="203"/>
      <c r="K37" s="82"/>
      <c r="L37" s="82"/>
      <c r="M37" s="82"/>
      <c r="N37" s="82"/>
      <c r="O37" s="82"/>
      <c r="P37" s="82"/>
      <c r="Q37" s="82"/>
      <c r="R37" s="52"/>
      <c r="S37" s="52"/>
      <c r="T37" s="52"/>
      <c r="U37" s="220"/>
    </row>
    <row r="38" spans="1:21" x14ac:dyDescent="0.2">
      <c r="A38" s="234"/>
      <c r="B38" s="31" t="s">
        <v>21</v>
      </c>
      <c r="C38" s="49" t="s">
        <v>25</v>
      </c>
      <c r="D38" s="122" t="s">
        <v>194</v>
      </c>
      <c r="E38" s="106" t="s">
        <v>135</v>
      </c>
      <c r="F38" s="208"/>
      <c r="G38" s="208"/>
      <c r="H38" s="208"/>
      <c r="I38" s="208"/>
      <c r="J38" s="208"/>
      <c r="K38" s="208"/>
      <c r="L38" s="208"/>
      <c r="M38" s="208"/>
      <c r="N38" s="208"/>
      <c r="O38" s="212" t="s">
        <v>6</v>
      </c>
      <c r="P38" s="202">
        <v>5</v>
      </c>
      <c r="Q38" s="208"/>
      <c r="R38" s="208"/>
      <c r="S38" s="208"/>
      <c r="T38" s="208"/>
      <c r="U38" s="204">
        <f t="shared" ref="U38" si="8">G38+J38+M38+P38+S38</f>
        <v>5</v>
      </c>
    </row>
    <row r="39" spans="1:21" ht="17" thickBot="1" x14ac:dyDescent="0.25">
      <c r="A39" s="234"/>
      <c r="B39" s="32" t="s">
        <v>21</v>
      </c>
      <c r="C39" s="47" t="s">
        <v>25</v>
      </c>
      <c r="D39" s="123" t="s">
        <v>241</v>
      </c>
      <c r="E39" s="35" t="s">
        <v>135</v>
      </c>
      <c r="F39" s="209"/>
      <c r="G39" s="209"/>
      <c r="H39" s="209"/>
      <c r="I39" s="209"/>
      <c r="J39" s="209"/>
      <c r="K39" s="209"/>
      <c r="L39" s="209"/>
      <c r="M39" s="209"/>
      <c r="N39" s="209"/>
      <c r="O39" s="213"/>
      <c r="P39" s="215"/>
      <c r="Q39" s="209"/>
      <c r="R39" s="209"/>
      <c r="S39" s="209"/>
      <c r="T39" s="209"/>
      <c r="U39" s="220"/>
    </row>
    <row r="40" spans="1:21" x14ac:dyDescent="0.2">
      <c r="A40" s="234"/>
      <c r="B40" s="31" t="s">
        <v>14</v>
      </c>
      <c r="C40" s="16" t="s">
        <v>30</v>
      </c>
      <c r="D40" s="17" t="s">
        <v>205</v>
      </c>
      <c r="E40" s="106" t="s">
        <v>61</v>
      </c>
      <c r="F40" s="84"/>
      <c r="G40" s="200"/>
      <c r="H40" s="200"/>
      <c r="I40" s="212"/>
      <c r="J40" s="202"/>
      <c r="K40" s="84"/>
      <c r="L40" s="206" t="s">
        <v>6</v>
      </c>
      <c r="M40" s="202">
        <v>2.5</v>
      </c>
      <c r="N40" s="84"/>
      <c r="O40" s="84"/>
      <c r="P40" s="84"/>
      <c r="Q40" s="84"/>
      <c r="R40" s="51"/>
      <c r="S40" s="51"/>
      <c r="T40" s="51"/>
      <c r="U40" s="204">
        <f t="shared" ref="U40" si="9">G40+J40+M40+P40+S40</f>
        <v>2.5</v>
      </c>
    </row>
    <row r="41" spans="1:21" ht="17" thickBot="1" x14ac:dyDescent="0.25">
      <c r="A41" s="234"/>
      <c r="B41" s="32" t="s">
        <v>14</v>
      </c>
      <c r="C41" s="19" t="s">
        <v>30</v>
      </c>
      <c r="D41" s="90" t="s">
        <v>206</v>
      </c>
      <c r="E41" s="35" t="s">
        <v>61</v>
      </c>
      <c r="F41" s="83"/>
      <c r="G41" s="222"/>
      <c r="H41" s="222"/>
      <c r="I41" s="213"/>
      <c r="J41" s="215"/>
      <c r="K41" s="83"/>
      <c r="L41" s="221"/>
      <c r="M41" s="215"/>
      <c r="N41" s="83"/>
      <c r="O41" s="83"/>
      <c r="P41" s="83"/>
      <c r="Q41" s="83"/>
      <c r="R41" s="53"/>
      <c r="S41" s="53"/>
      <c r="T41" s="53"/>
      <c r="U41" s="220"/>
    </row>
    <row r="42" spans="1:21" x14ac:dyDescent="0.2">
      <c r="A42" s="234"/>
      <c r="B42" s="31" t="s">
        <v>26</v>
      </c>
      <c r="C42" s="16" t="s">
        <v>157</v>
      </c>
      <c r="D42" s="17" t="s">
        <v>154</v>
      </c>
      <c r="E42" s="49" t="s">
        <v>135</v>
      </c>
      <c r="F42" s="133"/>
      <c r="G42" s="200"/>
      <c r="H42" s="200"/>
      <c r="I42" s="208" t="s">
        <v>19</v>
      </c>
      <c r="J42" s="200">
        <v>1</v>
      </c>
      <c r="K42" s="133"/>
      <c r="L42" s="133"/>
      <c r="M42" s="133"/>
      <c r="N42" s="133"/>
      <c r="O42" s="133"/>
      <c r="P42" s="133"/>
      <c r="Q42" s="133"/>
      <c r="R42" s="51"/>
      <c r="S42" s="51"/>
      <c r="T42" s="51"/>
      <c r="U42" s="204">
        <f t="shared" ref="U42" si="10">G42+J42+M42+P42+S42</f>
        <v>1</v>
      </c>
    </row>
    <row r="43" spans="1:21" ht="17" thickBot="1" x14ac:dyDescent="0.25">
      <c r="A43" s="235"/>
      <c r="B43" s="32" t="s">
        <v>26</v>
      </c>
      <c r="C43" s="19" t="s">
        <v>157</v>
      </c>
      <c r="D43" s="90" t="s">
        <v>156</v>
      </c>
      <c r="E43" s="35" t="s">
        <v>55</v>
      </c>
      <c r="F43" s="134"/>
      <c r="G43" s="222"/>
      <c r="H43" s="222"/>
      <c r="I43" s="209"/>
      <c r="J43" s="222"/>
      <c r="K43" s="134"/>
      <c r="L43" s="134"/>
      <c r="M43" s="134"/>
      <c r="N43" s="134"/>
      <c r="O43" s="134"/>
      <c r="P43" s="134"/>
      <c r="Q43" s="134"/>
      <c r="R43" s="53"/>
      <c r="S43" s="53"/>
      <c r="T43" s="53"/>
      <c r="U43" s="205"/>
    </row>
    <row r="44" spans="1:21" x14ac:dyDescent="0.2">
      <c r="A44" s="197" t="s">
        <v>74</v>
      </c>
      <c r="B44" s="34" t="s">
        <v>12</v>
      </c>
      <c r="C44" s="15" t="s">
        <v>38</v>
      </c>
      <c r="D44" s="30" t="s">
        <v>36</v>
      </c>
      <c r="E44" s="30" t="s">
        <v>84</v>
      </c>
      <c r="F44" s="216" t="s">
        <v>6</v>
      </c>
      <c r="G44" s="224">
        <v>5</v>
      </c>
      <c r="H44" s="231"/>
      <c r="I44" s="216"/>
      <c r="J44" s="216"/>
      <c r="K44" s="229"/>
      <c r="L44" s="216"/>
      <c r="M44" s="216"/>
      <c r="N44" s="216"/>
      <c r="O44" s="216" t="s">
        <v>6</v>
      </c>
      <c r="P44" s="224">
        <v>5</v>
      </c>
      <c r="Q44" s="216"/>
      <c r="R44" s="212" t="s">
        <v>18</v>
      </c>
      <c r="S44" s="202">
        <v>3</v>
      </c>
      <c r="T44" s="52"/>
      <c r="U44" s="217">
        <f>G44+J44+M44+P44+S44</f>
        <v>13</v>
      </c>
    </row>
    <row r="45" spans="1:21" ht="17" thickBot="1" x14ac:dyDescent="0.25">
      <c r="A45" s="198"/>
      <c r="B45" s="32" t="s">
        <v>12</v>
      </c>
      <c r="C45" s="19" t="s">
        <v>139</v>
      </c>
      <c r="D45" s="33" t="s">
        <v>37</v>
      </c>
      <c r="E45" s="33" t="s">
        <v>84</v>
      </c>
      <c r="F45" s="213"/>
      <c r="G45" s="215"/>
      <c r="H45" s="232"/>
      <c r="I45" s="213"/>
      <c r="J45" s="213"/>
      <c r="K45" s="230"/>
      <c r="L45" s="213"/>
      <c r="M45" s="213"/>
      <c r="N45" s="213"/>
      <c r="O45" s="213"/>
      <c r="P45" s="215"/>
      <c r="Q45" s="213"/>
      <c r="R45" s="213"/>
      <c r="S45" s="215"/>
      <c r="T45" s="53"/>
      <c r="U45" s="218"/>
    </row>
    <row r="46" spans="1:21" x14ac:dyDescent="0.2">
      <c r="A46" s="198"/>
      <c r="B46" s="34" t="s">
        <v>21</v>
      </c>
      <c r="C46" s="15" t="s">
        <v>33</v>
      </c>
      <c r="D46" s="77" t="s">
        <v>66</v>
      </c>
      <c r="E46" s="43" t="s">
        <v>243</v>
      </c>
      <c r="F46" s="223" t="s">
        <v>6</v>
      </c>
      <c r="G46" s="201">
        <v>5</v>
      </c>
      <c r="H46" s="201"/>
      <c r="I46" s="239" t="s">
        <v>6</v>
      </c>
      <c r="J46" s="224">
        <v>2.5</v>
      </c>
      <c r="K46" s="223"/>
      <c r="L46" s="223"/>
      <c r="M46" s="223"/>
      <c r="N46" s="223"/>
      <c r="O46" s="216" t="s">
        <v>6</v>
      </c>
      <c r="P46" s="224">
        <v>5</v>
      </c>
      <c r="Q46" s="223"/>
      <c r="R46" s="52"/>
      <c r="S46" s="52"/>
      <c r="T46" s="52"/>
      <c r="U46" s="217">
        <f>G46+J46+M46+P46+S46</f>
        <v>12.5</v>
      </c>
    </row>
    <row r="47" spans="1:21" ht="17" thickBot="1" x14ac:dyDescent="0.25">
      <c r="A47" s="198"/>
      <c r="B47" s="32" t="s">
        <v>21</v>
      </c>
      <c r="C47" s="19" t="s">
        <v>33</v>
      </c>
      <c r="D47" s="44" t="s">
        <v>96</v>
      </c>
      <c r="E47" s="20" t="s">
        <v>243</v>
      </c>
      <c r="F47" s="209"/>
      <c r="G47" s="222"/>
      <c r="H47" s="222"/>
      <c r="I47" s="221"/>
      <c r="J47" s="215"/>
      <c r="K47" s="209"/>
      <c r="L47" s="209"/>
      <c r="M47" s="209"/>
      <c r="N47" s="209"/>
      <c r="O47" s="213"/>
      <c r="P47" s="215"/>
      <c r="Q47" s="209"/>
      <c r="R47" s="53"/>
      <c r="S47" s="53"/>
      <c r="T47" s="53"/>
      <c r="U47" s="218"/>
    </row>
    <row r="48" spans="1:21" x14ac:dyDescent="0.2">
      <c r="A48" s="198"/>
      <c r="B48" s="31" t="s">
        <v>14</v>
      </c>
      <c r="C48" s="16" t="s">
        <v>38</v>
      </c>
      <c r="D48" s="27" t="s">
        <v>40</v>
      </c>
      <c r="E48" s="27" t="s">
        <v>84</v>
      </c>
      <c r="F48" s="212" t="s">
        <v>18</v>
      </c>
      <c r="G48" s="202">
        <v>3</v>
      </c>
      <c r="H48" s="240"/>
      <c r="I48" s="206" t="s">
        <v>6</v>
      </c>
      <c r="J48" s="202">
        <v>2.5</v>
      </c>
      <c r="K48" s="236"/>
      <c r="L48" s="212" t="s">
        <v>18</v>
      </c>
      <c r="M48" s="202">
        <v>3</v>
      </c>
      <c r="N48" s="212"/>
      <c r="O48" s="212" t="s">
        <v>18</v>
      </c>
      <c r="P48" s="202">
        <v>3</v>
      </c>
      <c r="Q48" s="212"/>
      <c r="R48" s="241" t="s">
        <v>19</v>
      </c>
      <c r="S48" s="208">
        <v>1</v>
      </c>
      <c r="T48" s="51"/>
      <c r="U48" s="217">
        <f>G48+J48+M48+P48+S48</f>
        <v>12.5</v>
      </c>
    </row>
    <row r="49" spans="1:21" ht="17" thickBot="1" x14ac:dyDescent="0.25">
      <c r="A49" s="198"/>
      <c r="B49" s="32" t="s">
        <v>14</v>
      </c>
      <c r="C49" s="19" t="s">
        <v>38</v>
      </c>
      <c r="D49" s="33" t="s">
        <v>41</v>
      </c>
      <c r="E49" s="33" t="s">
        <v>84</v>
      </c>
      <c r="F49" s="213"/>
      <c r="G49" s="215"/>
      <c r="H49" s="232"/>
      <c r="I49" s="221"/>
      <c r="J49" s="215"/>
      <c r="K49" s="230"/>
      <c r="L49" s="213"/>
      <c r="M49" s="215"/>
      <c r="N49" s="213"/>
      <c r="O49" s="213"/>
      <c r="P49" s="215"/>
      <c r="Q49" s="213"/>
      <c r="R49" s="242"/>
      <c r="S49" s="209"/>
      <c r="T49" s="53"/>
      <c r="U49" s="218"/>
    </row>
    <row r="50" spans="1:21" x14ac:dyDescent="0.2">
      <c r="A50" s="198"/>
      <c r="B50" s="31" t="s">
        <v>28</v>
      </c>
      <c r="C50" s="16" t="s">
        <v>33</v>
      </c>
      <c r="D50" s="27" t="s">
        <v>27</v>
      </c>
      <c r="E50" s="27" t="s">
        <v>56</v>
      </c>
      <c r="F50" s="212" t="s">
        <v>18</v>
      </c>
      <c r="G50" s="202">
        <v>3</v>
      </c>
      <c r="H50" s="202"/>
      <c r="I50" s="212"/>
      <c r="J50" s="212"/>
      <c r="K50" s="212"/>
      <c r="L50" s="206" t="s">
        <v>6</v>
      </c>
      <c r="M50" s="200">
        <v>2.5</v>
      </c>
      <c r="N50" s="212"/>
      <c r="O50" s="206">
        <v>2</v>
      </c>
      <c r="P50" s="202">
        <v>3</v>
      </c>
      <c r="Q50" s="212"/>
      <c r="R50" s="206">
        <v>2</v>
      </c>
      <c r="S50" s="202">
        <v>3</v>
      </c>
      <c r="T50" s="51"/>
      <c r="U50" s="217">
        <f>G50+J50+M50+P50+S50</f>
        <v>11.5</v>
      </c>
    </row>
    <row r="51" spans="1:21" ht="17" thickBot="1" x14ac:dyDescent="0.25">
      <c r="A51" s="198"/>
      <c r="B51" s="87" t="s">
        <v>28</v>
      </c>
      <c r="C51" s="88" t="s">
        <v>33</v>
      </c>
      <c r="D51" s="88" t="s">
        <v>67</v>
      </c>
      <c r="E51" s="88" t="s">
        <v>55</v>
      </c>
      <c r="F51" s="214"/>
      <c r="G51" s="203"/>
      <c r="H51" s="203"/>
      <c r="I51" s="214"/>
      <c r="J51" s="214"/>
      <c r="K51" s="214"/>
      <c r="L51" s="207"/>
      <c r="M51" s="201"/>
      <c r="N51" s="214"/>
      <c r="O51" s="207"/>
      <c r="P51" s="203"/>
      <c r="Q51" s="214"/>
      <c r="R51" s="207"/>
      <c r="S51" s="203"/>
      <c r="T51" s="52"/>
      <c r="U51" s="218"/>
    </row>
    <row r="52" spans="1:21" x14ac:dyDescent="0.2">
      <c r="A52" s="198"/>
      <c r="B52" s="31" t="s">
        <v>26</v>
      </c>
      <c r="C52" s="91" t="s">
        <v>35</v>
      </c>
      <c r="D52" s="16" t="s">
        <v>153</v>
      </c>
      <c r="E52" s="91" t="s">
        <v>61</v>
      </c>
      <c r="F52" s="212"/>
      <c r="G52" s="202"/>
      <c r="H52" s="202"/>
      <c r="I52" s="206" t="s">
        <v>6</v>
      </c>
      <c r="J52" s="200">
        <v>2.5</v>
      </c>
      <c r="K52" s="212"/>
      <c r="L52" s="206" t="s">
        <v>6</v>
      </c>
      <c r="M52" s="200">
        <v>2.5</v>
      </c>
      <c r="N52" s="212"/>
      <c r="O52" s="212" t="s">
        <v>6</v>
      </c>
      <c r="P52" s="202">
        <v>5</v>
      </c>
      <c r="Q52" s="212"/>
      <c r="R52" s="51"/>
      <c r="S52" s="51"/>
      <c r="T52" s="51"/>
      <c r="U52" s="217">
        <f t="shared" ref="U52" si="11">G52+J52+M52+P52+S52</f>
        <v>10</v>
      </c>
    </row>
    <row r="53" spans="1:21" ht="17" thickBot="1" x14ac:dyDescent="0.25">
      <c r="A53" s="198"/>
      <c r="B53" s="32" t="s">
        <v>26</v>
      </c>
      <c r="C53" s="19" t="s">
        <v>85</v>
      </c>
      <c r="D53" s="19" t="s">
        <v>150</v>
      </c>
      <c r="E53" s="19" t="s">
        <v>63</v>
      </c>
      <c r="F53" s="213"/>
      <c r="G53" s="215"/>
      <c r="H53" s="215"/>
      <c r="I53" s="221"/>
      <c r="J53" s="222"/>
      <c r="K53" s="213"/>
      <c r="L53" s="221"/>
      <c r="M53" s="222"/>
      <c r="N53" s="213"/>
      <c r="O53" s="213"/>
      <c r="P53" s="215"/>
      <c r="Q53" s="213"/>
      <c r="R53" s="53"/>
      <c r="S53" s="53"/>
      <c r="T53" s="53"/>
      <c r="U53" s="218"/>
    </row>
    <row r="54" spans="1:21" x14ac:dyDescent="0.2">
      <c r="A54" s="198"/>
      <c r="B54" s="31" t="s">
        <v>86</v>
      </c>
      <c r="C54" s="16" t="s">
        <v>35</v>
      </c>
      <c r="D54" s="16" t="s">
        <v>242</v>
      </c>
      <c r="E54" s="16" t="s">
        <v>63</v>
      </c>
      <c r="F54" s="212"/>
      <c r="G54" s="208"/>
      <c r="H54" s="208"/>
      <c r="I54" s="208"/>
      <c r="J54" s="208"/>
      <c r="K54" s="208"/>
      <c r="L54" s="208"/>
      <c r="M54" s="208"/>
      <c r="N54" s="208"/>
      <c r="O54" s="212" t="s">
        <v>18</v>
      </c>
      <c r="P54" s="202">
        <v>3</v>
      </c>
      <c r="Q54" s="208"/>
      <c r="R54" s="206">
        <v>2</v>
      </c>
      <c r="S54" s="202">
        <v>3</v>
      </c>
      <c r="T54" s="208"/>
      <c r="U54" s="217">
        <f t="shared" ref="U54" si="12">G54+J54+M54+P54+S54</f>
        <v>6</v>
      </c>
    </row>
    <row r="55" spans="1:21" ht="17" thickBot="1" x14ac:dyDescent="0.25">
      <c r="A55" s="199"/>
      <c r="B55" s="32" t="s">
        <v>86</v>
      </c>
      <c r="C55" s="19" t="s">
        <v>35</v>
      </c>
      <c r="D55" s="19" t="s">
        <v>274</v>
      </c>
      <c r="E55" s="19" t="s">
        <v>61</v>
      </c>
      <c r="F55" s="213"/>
      <c r="G55" s="209"/>
      <c r="H55" s="209"/>
      <c r="I55" s="209"/>
      <c r="J55" s="209"/>
      <c r="K55" s="209"/>
      <c r="L55" s="209"/>
      <c r="M55" s="209"/>
      <c r="N55" s="209"/>
      <c r="O55" s="213"/>
      <c r="P55" s="215"/>
      <c r="Q55" s="209"/>
      <c r="R55" s="221"/>
      <c r="S55" s="215"/>
      <c r="T55" s="209"/>
      <c r="U55" s="218"/>
    </row>
    <row r="56" spans="1:21" x14ac:dyDescent="0.2">
      <c r="A56" s="197" t="s">
        <v>75</v>
      </c>
      <c r="B56" s="34" t="s">
        <v>26</v>
      </c>
      <c r="C56" s="15" t="s">
        <v>106</v>
      </c>
      <c r="D56" s="15" t="s">
        <v>207</v>
      </c>
      <c r="E56" s="15" t="s">
        <v>136</v>
      </c>
      <c r="F56" s="216"/>
      <c r="G56" s="224"/>
      <c r="H56" s="224"/>
      <c r="I56" s="216"/>
      <c r="J56" s="216"/>
      <c r="K56" s="216"/>
      <c r="L56" s="239" t="s">
        <v>6</v>
      </c>
      <c r="M56" s="201">
        <v>2.5</v>
      </c>
      <c r="N56" s="216"/>
      <c r="O56" s="239" t="s">
        <v>6</v>
      </c>
      <c r="P56" s="201">
        <v>2.5</v>
      </c>
      <c r="Q56" s="216"/>
      <c r="R56" s="206" t="s">
        <v>6</v>
      </c>
      <c r="S56" s="202">
        <v>2.5</v>
      </c>
      <c r="T56" s="52"/>
      <c r="U56" s="219">
        <f>G56+J56+M56+P56+S56</f>
        <v>7.5</v>
      </c>
    </row>
    <row r="57" spans="1:21" ht="17" thickBot="1" x14ac:dyDescent="0.25">
      <c r="A57" s="199"/>
      <c r="B57" s="32" t="s">
        <v>26</v>
      </c>
      <c r="C57" s="19" t="s">
        <v>106</v>
      </c>
      <c r="D57" s="19" t="s">
        <v>208</v>
      </c>
      <c r="E57" s="19" t="s">
        <v>136</v>
      </c>
      <c r="F57" s="213"/>
      <c r="G57" s="215"/>
      <c r="H57" s="215"/>
      <c r="I57" s="213"/>
      <c r="J57" s="213"/>
      <c r="K57" s="213"/>
      <c r="L57" s="221"/>
      <c r="M57" s="222"/>
      <c r="N57" s="213"/>
      <c r="O57" s="221"/>
      <c r="P57" s="222"/>
      <c r="Q57" s="213"/>
      <c r="R57" s="221"/>
      <c r="S57" s="215"/>
      <c r="T57" s="53"/>
      <c r="U57" s="205"/>
    </row>
    <row r="59" spans="1:21" x14ac:dyDescent="0.2">
      <c r="B59" s="7"/>
      <c r="C59" s="7" t="s">
        <v>7</v>
      </c>
      <c r="D59" s="7" t="s">
        <v>8</v>
      </c>
      <c r="E59" s="7" t="s">
        <v>9</v>
      </c>
      <c r="F59" s="7" t="s">
        <v>100</v>
      </c>
      <c r="G59" s="7" t="s">
        <v>101</v>
      </c>
      <c r="H59" s="194" t="s">
        <v>209</v>
      </c>
      <c r="I59" s="194"/>
      <c r="J59" s="194" t="s">
        <v>10</v>
      </c>
      <c r="K59" s="194"/>
    </row>
    <row r="60" spans="1:21" x14ac:dyDescent="0.2">
      <c r="B60" s="7" t="s">
        <v>81</v>
      </c>
      <c r="C60" s="3">
        <v>5</v>
      </c>
      <c r="D60" s="3">
        <v>3</v>
      </c>
      <c r="E60" s="3">
        <v>1</v>
      </c>
      <c r="F60" s="9">
        <v>0</v>
      </c>
      <c r="G60" s="9">
        <v>0</v>
      </c>
      <c r="H60" s="195">
        <v>1</v>
      </c>
      <c r="I60" s="195"/>
      <c r="J60" s="195" t="s">
        <v>11</v>
      </c>
      <c r="K60" s="195"/>
    </row>
    <row r="61" spans="1:21" x14ac:dyDescent="0.2">
      <c r="B61" s="7" t="s">
        <v>91</v>
      </c>
      <c r="C61" s="3">
        <v>10</v>
      </c>
      <c r="D61" s="3">
        <v>8</v>
      </c>
      <c r="E61" s="3">
        <v>6</v>
      </c>
      <c r="F61" s="9">
        <v>4</v>
      </c>
      <c r="G61" s="9">
        <v>2</v>
      </c>
      <c r="H61" s="195">
        <v>1</v>
      </c>
      <c r="I61" s="195"/>
      <c r="J61" s="195" t="s">
        <v>11</v>
      </c>
      <c r="K61" s="195"/>
    </row>
  </sheetData>
  <mergeCells count="347">
    <mergeCell ref="R56:R57"/>
    <mergeCell ref="S56:S57"/>
    <mergeCell ref="R14:R15"/>
    <mergeCell ref="S14:S15"/>
    <mergeCell ref="R12:R13"/>
    <mergeCell ref="S12:S13"/>
    <mergeCell ref="R34:R35"/>
    <mergeCell ref="S34:S35"/>
    <mergeCell ref="R44:R45"/>
    <mergeCell ref="S44:S45"/>
    <mergeCell ref="R48:R49"/>
    <mergeCell ref="S48:S49"/>
    <mergeCell ref="R50:R51"/>
    <mergeCell ref="S50:S51"/>
    <mergeCell ref="S38:S39"/>
    <mergeCell ref="R6:R7"/>
    <mergeCell ref="S6:S7"/>
    <mergeCell ref="U34:U35"/>
    <mergeCell ref="N12:N13"/>
    <mergeCell ref="O12:O13"/>
    <mergeCell ref="P12:P13"/>
    <mergeCell ref="Q12:Q13"/>
    <mergeCell ref="U24:U25"/>
    <mergeCell ref="R28:R29"/>
    <mergeCell ref="S28:S29"/>
    <mergeCell ref="T28:T29"/>
    <mergeCell ref="U28:U29"/>
    <mergeCell ref="O14:O15"/>
    <mergeCell ref="P14:P15"/>
    <mergeCell ref="U14:U15"/>
    <mergeCell ref="N28:N29"/>
    <mergeCell ref="O28:O29"/>
    <mergeCell ref="P28:P29"/>
    <mergeCell ref="Q16:Q17"/>
    <mergeCell ref="O20:O21"/>
    <mergeCell ref="P20:P21"/>
    <mergeCell ref="Q20:Q21"/>
    <mergeCell ref="O32:O33"/>
    <mergeCell ref="P32:P33"/>
    <mergeCell ref="F18:F19"/>
    <mergeCell ref="G18:G19"/>
    <mergeCell ref="H18:H19"/>
    <mergeCell ref="I18:I19"/>
    <mergeCell ref="J18:J19"/>
    <mergeCell ref="K18:K19"/>
    <mergeCell ref="L18:L19"/>
    <mergeCell ref="M18:M19"/>
    <mergeCell ref="F26:F27"/>
    <mergeCell ref="G26:G27"/>
    <mergeCell ref="M26:M27"/>
    <mergeCell ref="G22:G23"/>
    <mergeCell ref="H22:H23"/>
    <mergeCell ref="I22:I23"/>
    <mergeCell ref="J22:J23"/>
    <mergeCell ref="G24:G25"/>
    <mergeCell ref="H24:H25"/>
    <mergeCell ref="I24:I25"/>
    <mergeCell ref="J24:J25"/>
    <mergeCell ref="J26:J27"/>
    <mergeCell ref="K26:K27"/>
    <mergeCell ref="L26:L27"/>
    <mergeCell ref="A44:A55"/>
    <mergeCell ref="F54:F55"/>
    <mergeCell ref="G54:G55"/>
    <mergeCell ref="H54:H55"/>
    <mergeCell ref="I54:I55"/>
    <mergeCell ref="J54:J55"/>
    <mergeCell ref="K54:K55"/>
    <mergeCell ref="L54:L55"/>
    <mergeCell ref="M54:M55"/>
    <mergeCell ref="G46:G47"/>
    <mergeCell ref="F46:F47"/>
    <mergeCell ref="F50:F51"/>
    <mergeCell ref="G50:G51"/>
    <mergeCell ref="H14:H15"/>
    <mergeCell ref="I14:I15"/>
    <mergeCell ref="J14:J15"/>
    <mergeCell ref="K14:K15"/>
    <mergeCell ref="L14:L15"/>
    <mergeCell ref="M14:M15"/>
    <mergeCell ref="N14:N15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F28:F29"/>
    <mergeCell ref="G28:G29"/>
    <mergeCell ref="H28:H29"/>
    <mergeCell ref="I28:I29"/>
    <mergeCell ref="J28:J29"/>
    <mergeCell ref="K28:K29"/>
    <mergeCell ref="L28:L29"/>
    <mergeCell ref="M28:M29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R3:T3"/>
    <mergeCell ref="R4:T4"/>
    <mergeCell ref="G40:G41"/>
    <mergeCell ref="H40:H41"/>
    <mergeCell ref="I40:I41"/>
    <mergeCell ref="J40:J41"/>
    <mergeCell ref="U40:U41"/>
    <mergeCell ref="L40:L41"/>
    <mergeCell ref="M40:M41"/>
    <mergeCell ref="U6:U7"/>
    <mergeCell ref="N18:N19"/>
    <mergeCell ref="O18:O19"/>
    <mergeCell ref="P18:P19"/>
    <mergeCell ref="Q18:Q19"/>
    <mergeCell ref="U18:U19"/>
    <mergeCell ref="N26:N27"/>
    <mergeCell ref="O26:O27"/>
    <mergeCell ref="P26:P27"/>
    <mergeCell ref="Q26:Q27"/>
    <mergeCell ref="N10:N11"/>
    <mergeCell ref="O10:O11"/>
    <mergeCell ref="P10:P11"/>
    <mergeCell ref="Q10:Q11"/>
    <mergeCell ref="U10:U11"/>
    <mergeCell ref="A6:A9"/>
    <mergeCell ref="G6:G7"/>
    <mergeCell ref="H6:H7"/>
    <mergeCell ref="I6:I7"/>
    <mergeCell ref="J6:J7"/>
    <mergeCell ref="K6:K7"/>
    <mergeCell ref="K8:K9"/>
    <mergeCell ref="L8:L9"/>
    <mergeCell ref="M8:M9"/>
    <mergeCell ref="A56:A57"/>
    <mergeCell ref="F56:F57"/>
    <mergeCell ref="G56:G57"/>
    <mergeCell ref="H56:H57"/>
    <mergeCell ref="I56:I57"/>
    <mergeCell ref="J56:J57"/>
    <mergeCell ref="K56:K57"/>
    <mergeCell ref="L56:L57"/>
    <mergeCell ref="M56:M57"/>
    <mergeCell ref="O8:O9"/>
    <mergeCell ref="P8:P9"/>
    <mergeCell ref="Q8:Q9"/>
    <mergeCell ref="L6:L7"/>
    <mergeCell ref="M6:M7"/>
    <mergeCell ref="N6:N7"/>
    <mergeCell ref="O6:O7"/>
    <mergeCell ref="P6:P7"/>
    <mergeCell ref="Q6:Q7"/>
    <mergeCell ref="O16:O17"/>
    <mergeCell ref="U56:U57"/>
    <mergeCell ref="N54:N55"/>
    <mergeCell ref="P48:P49"/>
    <mergeCell ref="Q48:Q49"/>
    <mergeCell ref="K30:K31"/>
    <mergeCell ref="L30:L31"/>
    <mergeCell ref="M30:M31"/>
    <mergeCell ref="N30:N31"/>
    <mergeCell ref="O30:O31"/>
    <mergeCell ref="P30:P31"/>
    <mergeCell ref="Q30:Q31"/>
    <mergeCell ref="U30:U31"/>
    <mergeCell ref="O54:O55"/>
    <mergeCell ref="P54:P55"/>
    <mergeCell ref="Q54:Q55"/>
    <mergeCell ref="R54:R55"/>
    <mergeCell ref="S54:S55"/>
    <mergeCell ref="T54:T55"/>
    <mergeCell ref="U54:U55"/>
    <mergeCell ref="O38:O39"/>
    <mergeCell ref="P38:P39"/>
    <mergeCell ref="Q38:Q39"/>
    <mergeCell ref="R38:R39"/>
    <mergeCell ref="O50:O51"/>
    <mergeCell ref="P50:P51"/>
    <mergeCell ref="Q50:Q51"/>
    <mergeCell ref="L50:L51"/>
    <mergeCell ref="M50:M51"/>
    <mergeCell ref="N50:N51"/>
    <mergeCell ref="O44:O45"/>
    <mergeCell ref="N56:N57"/>
    <mergeCell ref="O56:O57"/>
    <mergeCell ref="P56:P57"/>
    <mergeCell ref="Q56:Q57"/>
    <mergeCell ref="P44:P45"/>
    <mergeCell ref="Q44:Q45"/>
    <mergeCell ref="O48:O49"/>
    <mergeCell ref="H60:I60"/>
    <mergeCell ref="J60:K60"/>
    <mergeCell ref="H61:I61"/>
    <mergeCell ref="J61:K61"/>
    <mergeCell ref="H46:H47"/>
    <mergeCell ref="I46:I47"/>
    <mergeCell ref="J46:J47"/>
    <mergeCell ref="K46:K47"/>
    <mergeCell ref="I52:I53"/>
    <mergeCell ref="J52:J53"/>
    <mergeCell ref="K52:K53"/>
    <mergeCell ref="H48:H49"/>
    <mergeCell ref="H50:H51"/>
    <mergeCell ref="I50:I51"/>
    <mergeCell ref="J50:J51"/>
    <mergeCell ref="K50:K51"/>
    <mergeCell ref="H59:I59"/>
    <mergeCell ref="J59:K59"/>
    <mergeCell ref="O34:O35"/>
    <mergeCell ref="P34:P35"/>
    <mergeCell ref="Q28:Q29"/>
    <mergeCell ref="G32:G33"/>
    <mergeCell ref="H32:H33"/>
    <mergeCell ref="I32:I33"/>
    <mergeCell ref="H42:H43"/>
    <mergeCell ref="J36:J37"/>
    <mergeCell ref="J42:J43"/>
    <mergeCell ref="G30:G31"/>
    <mergeCell ref="H30:H31"/>
    <mergeCell ref="I30:I31"/>
    <mergeCell ref="Q32:Q33"/>
    <mergeCell ref="L3:N3"/>
    <mergeCell ref="L4:N4"/>
    <mergeCell ref="G20:G21"/>
    <mergeCell ref="H20:H21"/>
    <mergeCell ref="I20:I21"/>
    <mergeCell ref="J20:J21"/>
    <mergeCell ref="K20:K21"/>
    <mergeCell ref="L20:L21"/>
    <mergeCell ref="M20:M21"/>
    <mergeCell ref="N20:N21"/>
    <mergeCell ref="L16:L17"/>
    <mergeCell ref="M16:M17"/>
    <mergeCell ref="N16:N17"/>
    <mergeCell ref="F4:H4"/>
    <mergeCell ref="G10:G11"/>
    <mergeCell ref="H10:H11"/>
    <mergeCell ref="I10:I11"/>
    <mergeCell ref="N8:N9"/>
    <mergeCell ref="F12:F13"/>
    <mergeCell ref="K12:K13"/>
    <mergeCell ref="L12:L13"/>
    <mergeCell ref="M12:M13"/>
    <mergeCell ref="F14:F15"/>
    <mergeCell ref="G14:G15"/>
    <mergeCell ref="O3:Q3"/>
    <mergeCell ref="O4:Q4"/>
    <mergeCell ref="A32:A43"/>
    <mergeCell ref="F48:F49"/>
    <mergeCell ref="G48:G49"/>
    <mergeCell ref="L44:L45"/>
    <mergeCell ref="M44:M45"/>
    <mergeCell ref="N44:N45"/>
    <mergeCell ref="L48:L49"/>
    <mergeCell ref="M48:M49"/>
    <mergeCell ref="N48:N49"/>
    <mergeCell ref="L32:L33"/>
    <mergeCell ref="M32:M33"/>
    <mergeCell ref="N32:N33"/>
    <mergeCell ref="I48:I49"/>
    <mergeCell ref="J48:J49"/>
    <mergeCell ref="K48:K49"/>
    <mergeCell ref="F32:F33"/>
    <mergeCell ref="J32:J33"/>
    <mergeCell ref="K32:K33"/>
    <mergeCell ref="I44:I45"/>
    <mergeCell ref="J44:J45"/>
    <mergeCell ref="K44:K45"/>
    <mergeCell ref="A3:A5"/>
    <mergeCell ref="B4:B5"/>
    <mergeCell ref="U16:U17"/>
    <mergeCell ref="U32:U33"/>
    <mergeCell ref="U44:U45"/>
    <mergeCell ref="U48:U49"/>
    <mergeCell ref="C3:C5"/>
    <mergeCell ref="D3:D5"/>
    <mergeCell ref="E3:E5"/>
    <mergeCell ref="U3:U4"/>
    <mergeCell ref="I3:K3"/>
    <mergeCell ref="I4:K4"/>
    <mergeCell ref="I16:I17"/>
    <mergeCell ref="J16:J17"/>
    <mergeCell ref="K16:K17"/>
    <mergeCell ref="F3:H3"/>
    <mergeCell ref="F16:F17"/>
    <mergeCell ref="G16:G17"/>
    <mergeCell ref="H16:H17"/>
    <mergeCell ref="F44:F45"/>
    <mergeCell ref="G44:G45"/>
    <mergeCell ref="H44:H45"/>
    <mergeCell ref="G36:G37"/>
    <mergeCell ref="H36:H37"/>
    <mergeCell ref="G42:G43"/>
    <mergeCell ref="U52:U53"/>
    <mergeCell ref="F52:F53"/>
    <mergeCell ref="G52:G53"/>
    <mergeCell ref="H52:H53"/>
    <mergeCell ref="U36:U37"/>
    <mergeCell ref="U42:U43"/>
    <mergeCell ref="I36:I37"/>
    <mergeCell ref="L52:L53"/>
    <mergeCell ref="M52:M53"/>
    <mergeCell ref="N52:N53"/>
    <mergeCell ref="O52:O53"/>
    <mergeCell ref="P52:P53"/>
    <mergeCell ref="Q52:Q53"/>
    <mergeCell ref="I42:I43"/>
    <mergeCell ref="L46:L47"/>
    <mergeCell ref="M46:M47"/>
    <mergeCell ref="N46:N47"/>
    <mergeCell ref="U46:U47"/>
    <mergeCell ref="O46:O47"/>
    <mergeCell ref="P46:P47"/>
    <mergeCell ref="Q46:Q47"/>
    <mergeCell ref="T38:T39"/>
    <mergeCell ref="U38:U39"/>
    <mergeCell ref="U50:U51"/>
    <mergeCell ref="A10:A31"/>
    <mergeCell ref="G8:G9"/>
    <mergeCell ref="H8:H9"/>
    <mergeCell ref="J8:J9"/>
    <mergeCell ref="U8:U9"/>
    <mergeCell ref="I8:I9"/>
    <mergeCell ref="G12:G13"/>
    <mergeCell ref="H12:H13"/>
    <mergeCell ref="I12:I13"/>
    <mergeCell ref="J12:J13"/>
    <mergeCell ref="U12:U13"/>
    <mergeCell ref="U20:U21"/>
    <mergeCell ref="F20:F21"/>
    <mergeCell ref="J10:J11"/>
    <mergeCell ref="K10:K11"/>
    <mergeCell ref="L10:L11"/>
    <mergeCell ref="M10:M11"/>
    <mergeCell ref="U26:U27"/>
    <mergeCell ref="U22:U23"/>
    <mergeCell ref="J30:J31"/>
    <mergeCell ref="P16:P17"/>
    <mergeCell ref="F30:F31"/>
    <mergeCell ref="H26:H27"/>
    <mergeCell ref="I26:I27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05DC-5932-454E-A692-B680C6121A47}">
  <dimension ref="A2:X21"/>
  <sheetViews>
    <sheetView workbookViewId="0">
      <selection activeCell="V24" sqref="V24"/>
    </sheetView>
  </sheetViews>
  <sheetFormatPr baseColWidth="10" defaultRowHeight="16" x14ac:dyDescent="0.2"/>
  <cols>
    <col min="1" max="1" width="10.83203125" style="25"/>
    <col min="2" max="2" width="28.6640625" style="25" bestFit="1" customWidth="1"/>
    <col min="3" max="3" width="10.83203125" style="25"/>
    <col min="4" max="4" width="17.6640625" style="25" bestFit="1" customWidth="1"/>
    <col min="5" max="5" width="10.83203125" style="25"/>
    <col min="6" max="6" width="8.33203125" style="26" bestFit="1" customWidth="1"/>
    <col min="7" max="7" width="7.6640625" style="26" customWidth="1"/>
    <col min="8" max="8" width="4.5" style="26" bestFit="1" customWidth="1"/>
    <col min="9" max="9" width="6.83203125" style="25" bestFit="1" customWidth="1"/>
    <col min="10" max="10" width="5.1640625" style="25" bestFit="1" customWidth="1"/>
    <col min="11" max="11" width="4.6640625" style="25" bestFit="1" customWidth="1"/>
    <col min="12" max="14" width="4.6640625" style="25" customWidth="1"/>
    <col min="15" max="15" width="6.83203125" style="25" bestFit="1" customWidth="1"/>
    <col min="16" max="23" width="4.6640625" style="25" customWidth="1"/>
    <col min="24" max="16384" width="10.83203125" style="25"/>
  </cols>
  <sheetData>
    <row r="2" spans="1:24" ht="17" thickBot="1" x14ac:dyDescent="0.25"/>
    <row r="3" spans="1:24" x14ac:dyDescent="0.2">
      <c r="A3" s="237">
        <v>2023</v>
      </c>
      <c r="B3" s="81" t="s">
        <v>77</v>
      </c>
      <c r="C3" s="225" t="s">
        <v>3</v>
      </c>
      <c r="D3" s="225" t="s">
        <v>1</v>
      </c>
      <c r="E3" s="225" t="s">
        <v>2</v>
      </c>
      <c r="F3" s="180" t="s">
        <v>5</v>
      </c>
      <c r="G3" s="180"/>
      <c r="H3" s="180"/>
      <c r="I3" s="180" t="s">
        <v>105</v>
      </c>
      <c r="J3" s="180"/>
      <c r="K3" s="180"/>
      <c r="L3" s="180" t="s">
        <v>104</v>
      </c>
      <c r="M3" s="180"/>
      <c r="N3" s="180"/>
      <c r="O3" s="180" t="s">
        <v>64</v>
      </c>
      <c r="P3" s="180"/>
      <c r="Q3" s="180"/>
      <c r="R3" s="190" t="s">
        <v>233</v>
      </c>
      <c r="S3" s="191"/>
      <c r="T3" s="192"/>
      <c r="U3" s="185"/>
      <c r="V3" s="186"/>
      <c r="W3" s="245"/>
      <c r="X3" s="227" t="s">
        <v>70</v>
      </c>
    </row>
    <row r="4" spans="1:24" x14ac:dyDescent="0.2">
      <c r="A4" s="238"/>
      <c r="B4" s="173" t="s">
        <v>0</v>
      </c>
      <c r="C4" s="226"/>
      <c r="D4" s="226"/>
      <c r="E4" s="226"/>
      <c r="F4" s="181">
        <v>44947</v>
      </c>
      <c r="G4" s="182"/>
      <c r="H4" s="183"/>
      <c r="I4" s="181">
        <v>44975</v>
      </c>
      <c r="J4" s="182"/>
      <c r="K4" s="183"/>
      <c r="L4" s="189">
        <v>45032</v>
      </c>
      <c r="M4" s="189"/>
      <c r="N4" s="189"/>
      <c r="O4" s="189">
        <v>45059</v>
      </c>
      <c r="P4" s="189"/>
      <c r="Q4" s="189"/>
      <c r="R4" s="181">
        <v>45080</v>
      </c>
      <c r="S4" s="182"/>
      <c r="T4" s="183"/>
      <c r="U4" s="181"/>
      <c r="V4" s="182"/>
      <c r="W4" s="183"/>
      <c r="X4" s="228"/>
    </row>
    <row r="5" spans="1:24" ht="17" thickBot="1" x14ac:dyDescent="0.25">
      <c r="A5" s="238"/>
      <c r="B5" s="244"/>
      <c r="C5" s="243"/>
      <c r="D5" s="243"/>
      <c r="E5" s="243"/>
      <c r="F5" s="79" t="s">
        <v>52</v>
      </c>
      <c r="G5" s="79" t="s">
        <v>53</v>
      </c>
      <c r="H5" s="79" t="s">
        <v>54</v>
      </c>
      <c r="I5" s="79" t="s">
        <v>52</v>
      </c>
      <c r="J5" s="79" t="s">
        <v>53</v>
      </c>
      <c r="K5" s="79" t="s">
        <v>54</v>
      </c>
      <c r="L5" s="79" t="s">
        <v>52</v>
      </c>
      <c r="M5" s="79" t="s">
        <v>53</v>
      </c>
      <c r="N5" s="79" t="s">
        <v>54</v>
      </c>
      <c r="O5" s="73" t="s">
        <v>52</v>
      </c>
      <c r="P5" s="73" t="s">
        <v>53</v>
      </c>
      <c r="Q5" s="74" t="s">
        <v>54</v>
      </c>
      <c r="R5" s="14" t="s">
        <v>52</v>
      </c>
      <c r="S5" s="14" t="s">
        <v>53</v>
      </c>
      <c r="T5" s="37" t="s">
        <v>54</v>
      </c>
      <c r="U5" s="73" t="s">
        <v>52</v>
      </c>
      <c r="V5" s="73" t="s">
        <v>53</v>
      </c>
      <c r="W5" s="74" t="s">
        <v>54</v>
      </c>
      <c r="X5" s="80" t="s">
        <v>53</v>
      </c>
    </row>
    <row r="6" spans="1:24" x14ac:dyDescent="0.2">
      <c r="A6" s="197" t="s">
        <v>72</v>
      </c>
      <c r="B6" s="71" t="s">
        <v>21</v>
      </c>
      <c r="C6" s="16" t="s">
        <v>15</v>
      </c>
      <c r="D6" s="27" t="s">
        <v>82</v>
      </c>
      <c r="E6" s="27" t="s">
        <v>13</v>
      </c>
      <c r="F6" s="206" t="s">
        <v>6</v>
      </c>
      <c r="G6" s="212">
        <v>2.5</v>
      </c>
      <c r="H6" s="212"/>
      <c r="I6" s="212"/>
      <c r="J6" s="212"/>
      <c r="K6" s="212"/>
      <c r="L6" s="212"/>
      <c r="M6" s="212"/>
      <c r="N6" s="212"/>
      <c r="O6" s="212"/>
      <c r="P6" s="208"/>
      <c r="Q6" s="208"/>
      <c r="R6" s="51"/>
      <c r="S6" s="51"/>
      <c r="T6" s="51"/>
      <c r="U6" s="51"/>
      <c r="V6" s="51"/>
      <c r="W6" s="51"/>
      <c r="X6" s="204">
        <f>G6+J6+M6+P6</f>
        <v>2.5</v>
      </c>
    </row>
    <row r="7" spans="1:24" x14ac:dyDescent="0.2">
      <c r="A7" s="198"/>
      <c r="B7" s="60" t="s">
        <v>21</v>
      </c>
      <c r="C7" s="4" t="s">
        <v>15</v>
      </c>
      <c r="D7" s="29" t="s">
        <v>89</v>
      </c>
      <c r="E7" s="29" t="s">
        <v>57</v>
      </c>
      <c r="F7" s="207"/>
      <c r="G7" s="214"/>
      <c r="H7" s="214"/>
      <c r="I7" s="214"/>
      <c r="J7" s="214"/>
      <c r="K7" s="214"/>
      <c r="L7" s="214"/>
      <c r="M7" s="214"/>
      <c r="N7" s="214"/>
      <c r="O7" s="214"/>
      <c r="P7" s="223"/>
      <c r="Q7" s="223"/>
      <c r="R7" s="52"/>
      <c r="S7" s="52"/>
      <c r="T7" s="52"/>
      <c r="U7" s="52"/>
      <c r="V7" s="52"/>
      <c r="W7" s="52"/>
      <c r="X7" s="220"/>
    </row>
    <row r="8" spans="1:24" ht="17" thickBot="1" x14ac:dyDescent="0.25">
      <c r="A8" s="198"/>
      <c r="B8" s="68" t="s">
        <v>21</v>
      </c>
      <c r="C8" s="19" t="s">
        <v>15</v>
      </c>
      <c r="D8" s="33" t="s">
        <v>122</v>
      </c>
      <c r="E8" s="33" t="s">
        <v>57</v>
      </c>
      <c r="F8" s="221"/>
      <c r="G8" s="213"/>
      <c r="H8" s="213"/>
      <c r="I8" s="213"/>
      <c r="J8" s="213"/>
      <c r="K8" s="213"/>
      <c r="L8" s="213"/>
      <c r="M8" s="213"/>
      <c r="N8" s="213"/>
      <c r="O8" s="213"/>
      <c r="P8" s="209"/>
      <c r="Q8" s="209"/>
      <c r="R8" s="53"/>
      <c r="S8" s="53"/>
      <c r="T8" s="53"/>
      <c r="U8" s="53"/>
      <c r="V8" s="53"/>
      <c r="W8" s="53"/>
      <c r="X8" s="205"/>
    </row>
    <row r="9" spans="1:24" x14ac:dyDescent="0.2">
      <c r="A9" s="198"/>
      <c r="B9" s="31" t="s">
        <v>86</v>
      </c>
      <c r="C9" s="49" t="s">
        <v>15</v>
      </c>
      <c r="D9" s="98" t="s">
        <v>202</v>
      </c>
      <c r="E9" s="118" t="s">
        <v>57</v>
      </c>
      <c r="F9" s="111"/>
      <c r="G9" s="111"/>
      <c r="H9" s="111"/>
      <c r="I9" s="212"/>
      <c r="J9" s="212"/>
      <c r="K9" s="111"/>
      <c r="L9" s="111"/>
      <c r="M9" s="111"/>
      <c r="N9" s="111"/>
      <c r="O9" s="206" t="s">
        <v>6</v>
      </c>
      <c r="P9" s="212">
        <v>2.5</v>
      </c>
      <c r="Q9" s="111"/>
      <c r="R9" s="51"/>
      <c r="S9" s="51"/>
      <c r="T9" s="51"/>
      <c r="U9" s="51"/>
      <c r="V9" s="51"/>
      <c r="W9" s="51"/>
      <c r="X9" s="204">
        <f>G9+J9+M9+P9</f>
        <v>2.5</v>
      </c>
    </row>
    <row r="10" spans="1:24" x14ac:dyDescent="0.2">
      <c r="A10" s="198"/>
      <c r="B10" s="107" t="s">
        <v>86</v>
      </c>
      <c r="C10" s="6" t="s">
        <v>15</v>
      </c>
      <c r="D10" s="28" t="s">
        <v>236</v>
      </c>
      <c r="E10" s="28" t="s">
        <v>68</v>
      </c>
      <c r="F10" s="113"/>
      <c r="G10" s="113"/>
      <c r="H10" s="113"/>
      <c r="I10" s="214"/>
      <c r="J10" s="214"/>
      <c r="K10" s="113"/>
      <c r="L10" s="113"/>
      <c r="M10" s="113"/>
      <c r="N10" s="113"/>
      <c r="O10" s="207"/>
      <c r="P10" s="214"/>
      <c r="Q10" s="113"/>
      <c r="R10" s="52"/>
      <c r="S10" s="52"/>
      <c r="T10" s="52"/>
      <c r="U10" s="52"/>
      <c r="V10" s="52"/>
      <c r="W10" s="52"/>
      <c r="X10" s="220"/>
    </row>
    <row r="11" spans="1:24" ht="17" thickBot="1" x14ac:dyDescent="0.25">
      <c r="A11" s="199"/>
      <c r="B11" s="32" t="s">
        <v>86</v>
      </c>
      <c r="C11" s="47" t="s">
        <v>15</v>
      </c>
      <c r="D11" s="119" t="s">
        <v>237</v>
      </c>
      <c r="E11" s="119" t="s">
        <v>57</v>
      </c>
      <c r="F11" s="112"/>
      <c r="G11" s="112"/>
      <c r="H11" s="112"/>
      <c r="I11" s="213"/>
      <c r="J11" s="213"/>
      <c r="K11" s="112"/>
      <c r="L11" s="112"/>
      <c r="M11" s="112"/>
      <c r="N11" s="112"/>
      <c r="O11" s="221"/>
      <c r="P11" s="213"/>
      <c r="Q11" s="112"/>
      <c r="R11" s="53"/>
      <c r="S11" s="53"/>
      <c r="T11" s="53"/>
      <c r="U11" s="53"/>
      <c r="V11" s="53"/>
      <c r="W11" s="53"/>
      <c r="X11" s="205"/>
    </row>
    <row r="12" spans="1:24" x14ac:dyDescent="0.2">
      <c r="A12" s="197" t="s">
        <v>238</v>
      </c>
      <c r="B12" s="31" t="s">
        <v>14</v>
      </c>
      <c r="C12" s="49" t="s">
        <v>24</v>
      </c>
      <c r="D12" s="17" t="s">
        <v>117</v>
      </c>
      <c r="E12" s="49" t="s">
        <v>136</v>
      </c>
      <c r="F12" s="212"/>
      <c r="G12" s="208"/>
      <c r="H12" s="208"/>
      <c r="I12" s="212"/>
      <c r="J12" s="208"/>
      <c r="K12" s="208"/>
      <c r="L12" s="212"/>
      <c r="M12" s="212"/>
      <c r="N12" s="236"/>
      <c r="O12" s="206" t="s">
        <v>6</v>
      </c>
      <c r="P12" s="212">
        <v>2.5</v>
      </c>
      <c r="Q12" s="208"/>
      <c r="R12" s="208"/>
      <c r="S12" s="208"/>
      <c r="T12" s="51"/>
      <c r="U12" s="51"/>
      <c r="V12" s="51"/>
      <c r="W12" s="51"/>
      <c r="X12" s="204">
        <f>G12+J12+M12+P12+S12+V13</f>
        <v>2.5</v>
      </c>
    </row>
    <row r="13" spans="1:24" x14ac:dyDescent="0.2">
      <c r="A13" s="198"/>
      <c r="B13" s="107" t="s">
        <v>14</v>
      </c>
      <c r="C13" s="6" t="s">
        <v>24</v>
      </c>
      <c r="D13" s="3" t="s">
        <v>116</v>
      </c>
      <c r="E13" s="6" t="s">
        <v>136</v>
      </c>
      <c r="F13" s="214"/>
      <c r="G13" s="223"/>
      <c r="H13" s="223"/>
      <c r="I13" s="214"/>
      <c r="J13" s="223"/>
      <c r="K13" s="223"/>
      <c r="L13" s="214"/>
      <c r="M13" s="214"/>
      <c r="N13" s="248"/>
      <c r="O13" s="207"/>
      <c r="P13" s="214"/>
      <c r="Q13" s="223"/>
      <c r="R13" s="223"/>
      <c r="S13" s="223"/>
      <c r="T13" s="52"/>
      <c r="U13" s="52"/>
      <c r="V13" s="52"/>
      <c r="W13" s="52"/>
      <c r="X13" s="220"/>
    </row>
    <row r="14" spans="1:24" ht="17" thickBot="1" x14ac:dyDescent="0.25">
      <c r="A14" s="198"/>
      <c r="B14" s="107" t="s">
        <v>14</v>
      </c>
      <c r="C14" s="6" t="s">
        <v>25</v>
      </c>
      <c r="D14" s="3" t="s">
        <v>192</v>
      </c>
      <c r="E14" s="6" t="s">
        <v>135</v>
      </c>
      <c r="F14" s="213"/>
      <c r="G14" s="209"/>
      <c r="H14" s="209"/>
      <c r="I14" s="213"/>
      <c r="J14" s="209"/>
      <c r="K14" s="209"/>
      <c r="L14" s="213"/>
      <c r="M14" s="213"/>
      <c r="N14" s="230"/>
      <c r="O14" s="221"/>
      <c r="P14" s="213"/>
      <c r="Q14" s="209"/>
      <c r="R14" s="209"/>
      <c r="S14" s="209"/>
      <c r="T14" s="53"/>
      <c r="U14" s="53"/>
      <c r="V14" s="53"/>
      <c r="W14" s="53"/>
      <c r="X14" s="205"/>
    </row>
    <row r="15" spans="1:24" x14ac:dyDescent="0.2">
      <c r="A15" s="246" t="s">
        <v>75</v>
      </c>
      <c r="B15" s="120"/>
      <c r="C15" s="28"/>
      <c r="D15" s="28"/>
      <c r="E15" s="28"/>
      <c r="F15" s="212"/>
      <c r="G15" s="208"/>
      <c r="H15" s="208"/>
      <c r="I15" s="212"/>
      <c r="J15" s="208"/>
      <c r="K15" s="208"/>
      <c r="L15" s="212"/>
      <c r="M15" s="212"/>
      <c r="N15" s="236"/>
      <c r="O15" s="212"/>
      <c r="P15" s="208"/>
      <c r="Q15" s="208"/>
      <c r="R15" s="51"/>
      <c r="S15" s="51"/>
      <c r="T15" s="51"/>
      <c r="U15" s="51"/>
      <c r="V15" s="51"/>
      <c r="W15" s="51"/>
      <c r="X15" s="204">
        <f>G15+J15+M15+P15</f>
        <v>0</v>
      </c>
    </row>
    <row r="16" spans="1:24" x14ac:dyDescent="0.2">
      <c r="A16" s="246"/>
      <c r="B16" s="120"/>
      <c r="C16" s="28"/>
      <c r="D16" s="28"/>
      <c r="E16" s="28"/>
      <c r="F16" s="214"/>
      <c r="G16" s="223"/>
      <c r="H16" s="223"/>
      <c r="I16" s="214"/>
      <c r="J16" s="223"/>
      <c r="K16" s="223"/>
      <c r="L16" s="214"/>
      <c r="M16" s="214"/>
      <c r="N16" s="248"/>
      <c r="O16" s="214"/>
      <c r="P16" s="223"/>
      <c r="Q16" s="223"/>
      <c r="R16" s="52"/>
      <c r="S16" s="52"/>
      <c r="T16" s="52"/>
      <c r="U16" s="52"/>
      <c r="V16" s="52"/>
      <c r="W16" s="52"/>
      <c r="X16" s="220"/>
    </row>
    <row r="17" spans="1:24" ht="17" thickBot="1" x14ac:dyDescent="0.25">
      <c r="A17" s="247"/>
      <c r="B17" s="121"/>
      <c r="C17" s="33"/>
      <c r="D17" s="33"/>
      <c r="E17" s="33"/>
      <c r="F17" s="213"/>
      <c r="G17" s="209"/>
      <c r="H17" s="209"/>
      <c r="I17" s="213"/>
      <c r="J17" s="209"/>
      <c r="K17" s="209"/>
      <c r="L17" s="213"/>
      <c r="M17" s="213"/>
      <c r="N17" s="230"/>
      <c r="O17" s="213"/>
      <c r="P17" s="209"/>
      <c r="Q17" s="209"/>
      <c r="R17" s="53"/>
      <c r="S17" s="53"/>
      <c r="T17" s="53"/>
      <c r="U17" s="53"/>
      <c r="V17" s="53"/>
      <c r="W17" s="53"/>
      <c r="X17" s="205"/>
    </row>
    <row r="19" spans="1:24" x14ac:dyDescent="0.2">
      <c r="B19" s="7"/>
      <c r="C19" s="7" t="s">
        <v>7</v>
      </c>
      <c r="D19" s="7" t="s">
        <v>8</v>
      </c>
      <c r="E19" s="7" t="s">
        <v>9</v>
      </c>
      <c r="F19" s="7" t="s">
        <v>100</v>
      </c>
      <c r="G19" s="7" t="s">
        <v>101</v>
      </c>
      <c r="H19" s="194" t="s">
        <v>8</v>
      </c>
      <c r="I19" s="194"/>
      <c r="J19" s="194" t="s">
        <v>10</v>
      </c>
      <c r="K19" s="194"/>
    </row>
    <row r="20" spans="1:24" x14ac:dyDescent="0.2">
      <c r="B20" s="7" t="s">
        <v>81</v>
      </c>
      <c r="C20" s="3">
        <v>5</v>
      </c>
      <c r="D20" s="3">
        <v>3</v>
      </c>
      <c r="E20" s="3">
        <v>1</v>
      </c>
      <c r="F20" s="9">
        <v>0</v>
      </c>
      <c r="G20" s="9">
        <v>0</v>
      </c>
      <c r="H20" s="195">
        <v>1</v>
      </c>
      <c r="I20" s="195"/>
      <c r="J20" s="195" t="s">
        <v>11</v>
      </c>
      <c r="K20" s="195"/>
    </row>
    <row r="21" spans="1:24" x14ac:dyDescent="0.2">
      <c r="B21" s="7" t="s">
        <v>91</v>
      </c>
      <c r="C21" s="3">
        <v>10</v>
      </c>
      <c r="D21" s="3">
        <v>8</v>
      </c>
      <c r="E21" s="3">
        <v>6</v>
      </c>
      <c r="F21" s="9">
        <v>4</v>
      </c>
      <c r="G21" s="9">
        <v>2</v>
      </c>
      <c r="H21" s="195">
        <v>1</v>
      </c>
      <c r="I21" s="195"/>
      <c r="J21" s="195" t="s">
        <v>11</v>
      </c>
      <c r="K21" s="195"/>
    </row>
  </sheetData>
  <mergeCells count="73">
    <mergeCell ref="A6:A11"/>
    <mergeCell ref="I9:I11"/>
    <mergeCell ref="J9:J11"/>
    <mergeCell ref="X9:X11"/>
    <mergeCell ref="O9:O11"/>
    <mergeCell ref="P9:P11"/>
    <mergeCell ref="R12:R14"/>
    <mergeCell ref="S12:S14"/>
    <mergeCell ref="H19:I19"/>
    <mergeCell ref="J19:K19"/>
    <mergeCell ref="H20:I20"/>
    <mergeCell ref="J20:K20"/>
    <mergeCell ref="H21:I21"/>
    <mergeCell ref="J21:K21"/>
    <mergeCell ref="O6:O8"/>
    <mergeCell ref="P6:P8"/>
    <mergeCell ref="Q6:Q8"/>
    <mergeCell ref="O12:O14"/>
    <mergeCell ref="P12:P14"/>
    <mergeCell ref="Q12:Q14"/>
    <mergeCell ref="K12:K14"/>
    <mergeCell ref="L15:L17"/>
    <mergeCell ref="M15:M17"/>
    <mergeCell ref="N15:N17"/>
    <mergeCell ref="L12:L14"/>
    <mergeCell ref="M12:M14"/>
    <mergeCell ref="N12:N14"/>
    <mergeCell ref="J12:J14"/>
    <mergeCell ref="X12:X14"/>
    <mergeCell ref="A12:A14"/>
    <mergeCell ref="K6:K8"/>
    <mergeCell ref="L6:L8"/>
    <mergeCell ref="M6:M8"/>
    <mergeCell ref="N6:N8"/>
    <mergeCell ref="X6:X8"/>
    <mergeCell ref="F6:F8"/>
    <mergeCell ref="G6:G8"/>
    <mergeCell ref="H6:H8"/>
    <mergeCell ref="I6:I8"/>
    <mergeCell ref="J6:J8"/>
    <mergeCell ref="F12:F14"/>
    <mergeCell ref="G12:G14"/>
    <mergeCell ref="H12:H14"/>
    <mergeCell ref="I12:I14"/>
    <mergeCell ref="X15:X17"/>
    <mergeCell ref="A15:A17"/>
    <mergeCell ref="K15:K17"/>
    <mergeCell ref="O15:O17"/>
    <mergeCell ref="P15:P17"/>
    <mergeCell ref="Q15:Q17"/>
    <mergeCell ref="F15:F17"/>
    <mergeCell ref="G15:G17"/>
    <mergeCell ref="H15:H17"/>
    <mergeCell ref="I15:I17"/>
    <mergeCell ref="J15:J17"/>
    <mergeCell ref="L3:N3"/>
    <mergeCell ref="X3:X4"/>
    <mergeCell ref="B4:B5"/>
    <mergeCell ref="I4:K4"/>
    <mergeCell ref="L4:N4"/>
    <mergeCell ref="I3:K3"/>
    <mergeCell ref="O3:Q3"/>
    <mergeCell ref="O4:Q4"/>
    <mergeCell ref="R3:T3"/>
    <mergeCell ref="R4:T4"/>
    <mergeCell ref="U3:W3"/>
    <mergeCell ref="U4:W4"/>
    <mergeCell ref="F4:H4"/>
    <mergeCell ref="A3:A5"/>
    <mergeCell ref="C3:C5"/>
    <mergeCell ref="D3:D5"/>
    <mergeCell ref="E3:E5"/>
    <mergeCell ref="F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B896-4794-AE4E-8AB9-70F05AECFC8D}">
  <dimension ref="B1:AH17"/>
  <sheetViews>
    <sheetView topLeftCell="B1" workbookViewId="0">
      <selection activeCell="AC12" sqref="AC12"/>
    </sheetView>
  </sheetViews>
  <sheetFormatPr baseColWidth="10" defaultRowHeight="16" x14ac:dyDescent="0.2"/>
  <cols>
    <col min="2" max="2" width="28.6640625" bestFit="1" customWidth="1"/>
    <col min="3" max="3" width="13.33203125" bestFit="1" customWidth="1"/>
    <col min="4" max="4" width="16.83203125" bestFit="1" customWidth="1"/>
    <col min="6" max="6" width="6.83203125" style="1" bestFit="1" customWidth="1"/>
    <col min="7" max="7" width="5" style="1" bestFit="1" customWidth="1"/>
    <col min="8" max="8" width="4.5" style="1" bestFit="1" customWidth="1"/>
    <col min="9" max="9" width="6.83203125" bestFit="1" customWidth="1"/>
    <col min="10" max="10" width="5.1640625" bestFit="1" customWidth="1"/>
    <col min="11" max="11" width="4.6640625" bestFit="1" customWidth="1"/>
    <col min="12" max="12" width="6.83203125" bestFit="1" customWidth="1"/>
    <col min="13" max="13" width="5.1640625" bestFit="1" customWidth="1"/>
    <col min="14" max="14" width="4.6640625" bestFit="1" customWidth="1"/>
    <col min="15" max="15" width="6.83203125" bestFit="1" customWidth="1"/>
    <col min="16" max="17" width="4.6640625" customWidth="1"/>
    <col min="18" max="18" width="6.83203125" style="1" bestFit="1" customWidth="1"/>
    <col min="19" max="19" width="4.6640625" style="1" customWidth="1"/>
    <col min="20" max="23" width="4.6640625" customWidth="1"/>
    <col min="24" max="24" width="5.83203125" customWidth="1"/>
    <col min="25" max="32" width="4.6640625" customWidth="1"/>
  </cols>
  <sheetData>
    <row r="1" spans="2:34" ht="17" thickBot="1" x14ac:dyDescent="0.25"/>
    <row r="2" spans="2:34" x14ac:dyDescent="0.2">
      <c r="B2" s="116" t="s">
        <v>137</v>
      </c>
      <c r="C2" s="252" t="s">
        <v>3</v>
      </c>
      <c r="D2" s="252" t="s">
        <v>1</v>
      </c>
      <c r="E2" s="252" t="s">
        <v>2</v>
      </c>
      <c r="F2" s="250" t="s">
        <v>5</v>
      </c>
      <c r="G2" s="250"/>
      <c r="H2" s="250"/>
      <c r="I2" s="250" t="s">
        <v>105</v>
      </c>
      <c r="J2" s="250"/>
      <c r="K2" s="250"/>
      <c r="L2" s="250" t="s">
        <v>104</v>
      </c>
      <c r="M2" s="250"/>
      <c r="N2" s="250"/>
      <c r="O2" s="250" t="s">
        <v>64</v>
      </c>
      <c r="P2" s="250"/>
      <c r="Q2" s="250"/>
      <c r="R2" s="250" t="s">
        <v>233</v>
      </c>
      <c r="S2" s="250"/>
      <c r="T2" s="250"/>
      <c r="U2" s="250" t="s">
        <v>278</v>
      </c>
      <c r="V2" s="250"/>
      <c r="W2" s="250"/>
      <c r="X2" s="250" t="s">
        <v>263</v>
      </c>
      <c r="Y2" s="250"/>
      <c r="Z2" s="250"/>
      <c r="AA2" s="251" t="s">
        <v>277</v>
      </c>
      <c r="AB2" s="251"/>
      <c r="AC2" s="251"/>
      <c r="AD2" s="185" t="s">
        <v>282</v>
      </c>
      <c r="AE2" s="186"/>
      <c r="AF2" s="187"/>
      <c r="AG2" s="249" t="s">
        <v>70</v>
      </c>
    </row>
    <row r="3" spans="2:34" x14ac:dyDescent="0.2">
      <c r="B3" s="253" t="s">
        <v>0</v>
      </c>
      <c r="C3" s="252"/>
      <c r="D3" s="252"/>
      <c r="E3" s="252"/>
      <c r="F3" s="189" t="s">
        <v>107</v>
      </c>
      <c r="G3" s="189"/>
      <c r="H3" s="189"/>
      <c r="I3" s="189">
        <v>44975</v>
      </c>
      <c r="J3" s="189"/>
      <c r="K3" s="189"/>
      <c r="L3" s="189">
        <v>45032</v>
      </c>
      <c r="M3" s="189"/>
      <c r="N3" s="189"/>
      <c r="O3" s="189">
        <v>45059</v>
      </c>
      <c r="P3" s="189"/>
      <c r="Q3" s="189"/>
      <c r="R3" s="189">
        <v>45080</v>
      </c>
      <c r="S3" s="189"/>
      <c r="T3" s="189"/>
      <c r="U3" s="189">
        <v>44982</v>
      </c>
      <c r="V3" s="189"/>
      <c r="W3" s="189"/>
      <c r="X3" s="189">
        <v>45035</v>
      </c>
      <c r="Y3" s="189"/>
      <c r="Z3" s="189"/>
      <c r="AA3" s="189">
        <v>45059</v>
      </c>
      <c r="AB3" s="189"/>
      <c r="AC3" s="189"/>
      <c r="AD3" s="181">
        <v>45101</v>
      </c>
      <c r="AE3" s="182"/>
      <c r="AF3" s="188"/>
      <c r="AG3" s="249"/>
    </row>
    <row r="4" spans="2:34" ht="17" thickBot="1" x14ac:dyDescent="0.25">
      <c r="B4" s="253"/>
      <c r="C4" s="252"/>
      <c r="D4" s="252"/>
      <c r="E4" s="252"/>
      <c r="F4" s="114" t="s">
        <v>52</v>
      </c>
      <c r="G4" s="114" t="s">
        <v>53</v>
      </c>
      <c r="H4" s="114" t="s">
        <v>54</v>
      </c>
      <c r="I4" s="114" t="s">
        <v>52</v>
      </c>
      <c r="J4" s="114" t="s">
        <v>53</v>
      </c>
      <c r="K4" s="114" t="s">
        <v>54</v>
      </c>
      <c r="L4" s="114" t="s">
        <v>52</v>
      </c>
      <c r="M4" s="114" t="s">
        <v>53</v>
      </c>
      <c r="N4" s="114" t="s">
        <v>54</v>
      </c>
      <c r="O4" s="114" t="s">
        <v>52</v>
      </c>
      <c r="P4" s="114" t="s">
        <v>53</v>
      </c>
      <c r="Q4" s="114" t="s">
        <v>54</v>
      </c>
      <c r="R4" s="114" t="s">
        <v>52</v>
      </c>
      <c r="S4" s="114" t="s">
        <v>53</v>
      </c>
      <c r="T4" s="131" t="s">
        <v>54</v>
      </c>
      <c r="U4" s="151" t="s">
        <v>52</v>
      </c>
      <c r="V4" s="151" t="s">
        <v>53</v>
      </c>
      <c r="W4" s="131" t="s">
        <v>54</v>
      </c>
      <c r="X4" s="114" t="s">
        <v>52</v>
      </c>
      <c r="Y4" s="114" t="s">
        <v>53</v>
      </c>
      <c r="Z4" s="131" t="s">
        <v>54</v>
      </c>
      <c r="AA4" s="114" t="s">
        <v>52</v>
      </c>
      <c r="AB4" s="114" t="s">
        <v>53</v>
      </c>
      <c r="AC4" s="131" t="s">
        <v>54</v>
      </c>
      <c r="AD4" s="73" t="s">
        <v>52</v>
      </c>
      <c r="AE4" s="73" t="s">
        <v>53</v>
      </c>
      <c r="AF4" s="139" t="s">
        <v>54</v>
      </c>
      <c r="AG4" s="114" t="s">
        <v>53</v>
      </c>
    </row>
    <row r="5" spans="2:34" x14ac:dyDescent="0.2">
      <c r="B5" s="4" t="s">
        <v>12</v>
      </c>
      <c r="C5" s="3" t="s">
        <v>132</v>
      </c>
      <c r="D5" s="3" t="s">
        <v>49</v>
      </c>
      <c r="E5" s="109" t="s">
        <v>63</v>
      </c>
      <c r="F5" s="10" t="s">
        <v>6</v>
      </c>
      <c r="G5" s="115">
        <v>2.5</v>
      </c>
      <c r="H5" s="115"/>
      <c r="I5" s="10" t="s">
        <v>6</v>
      </c>
      <c r="J5" s="115">
        <v>2.5</v>
      </c>
      <c r="K5" s="6"/>
      <c r="L5" s="8"/>
      <c r="M5" s="8"/>
      <c r="N5" s="8"/>
      <c r="O5" s="8"/>
      <c r="P5" s="8"/>
      <c r="Q5" s="8"/>
      <c r="R5" s="10" t="s">
        <v>6</v>
      </c>
      <c r="S5" s="132">
        <v>2.5</v>
      </c>
      <c r="T5" s="8"/>
      <c r="U5" s="10" t="s">
        <v>18</v>
      </c>
      <c r="V5" s="8">
        <v>8</v>
      </c>
      <c r="W5" s="8"/>
      <c r="X5" s="10" t="s">
        <v>6</v>
      </c>
      <c r="Y5" s="8">
        <v>5</v>
      </c>
      <c r="Z5" s="8"/>
      <c r="AA5" s="8" t="s">
        <v>18</v>
      </c>
      <c r="AB5" s="8">
        <v>8</v>
      </c>
      <c r="AC5" s="115"/>
      <c r="AD5" s="10" t="s">
        <v>6</v>
      </c>
      <c r="AE5" s="167">
        <v>5</v>
      </c>
      <c r="AF5" s="167"/>
      <c r="AG5" s="110">
        <f>G5+J5+M5+P5+S5+Y5+AB5+V5+AE5</f>
        <v>33.5</v>
      </c>
    </row>
    <row r="6" spans="2:34" x14ac:dyDescent="0.2">
      <c r="B6" s="4" t="s">
        <v>26</v>
      </c>
      <c r="C6" s="6" t="s">
        <v>51</v>
      </c>
      <c r="D6" s="3" t="s">
        <v>50</v>
      </c>
      <c r="E6" s="109" t="s">
        <v>131</v>
      </c>
      <c r="F6" s="10" t="s">
        <v>6</v>
      </c>
      <c r="G6" s="115">
        <v>2.5</v>
      </c>
      <c r="H6" s="115"/>
      <c r="I6" s="10" t="s">
        <v>6</v>
      </c>
      <c r="J6" s="115">
        <v>2.5</v>
      </c>
      <c r="K6" s="6"/>
      <c r="L6" s="10" t="s">
        <v>6</v>
      </c>
      <c r="M6" s="115">
        <v>2.5</v>
      </c>
      <c r="N6" s="8"/>
      <c r="O6" s="10" t="s">
        <v>6</v>
      </c>
      <c r="P6" s="115">
        <v>2.5</v>
      </c>
      <c r="Q6" s="8"/>
      <c r="R6" s="10" t="s">
        <v>6</v>
      </c>
      <c r="S6" s="132">
        <v>2.5</v>
      </c>
      <c r="T6" s="8"/>
      <c r="U6" s="8"/>
      <c r="V6" s="8"/>
      <c r="W6" s="8"/>
      <c r="X6" s="8" t="s">
        <v>18</v>
      </c>
      <c r="Y6" s="8">
        <v>8</v>
      </c>
      <c r="Z6" s="8"/>
      <c r="AA6" s="8"/>
      <c r="AB6" s="8"/>
      <c r="AC6" s="115"/>
      <c r="AD6" s="167"/>
      <c r="AE6" s="167"/>
      <c r="AF6" s="167"/>
      <c r="AG6" s="110">
        <f>G6+J6+M6+P6+S6+Y6+AB6</f>
        <v>20.5</v>
      </c>
    </row>
    <row r="7" spans="2:34" x14ac:dyDescent="0.2">
      <c r="B7" s="4" t="s">
        <v>21</v>
      </c>
      <c r="C7" s="3" t="s">
        <v>148</v>
      </c>
      <c r="D7" s="3" t="s">
        <v>69</v>
      </c>
      <c r="E7" s="3" t="s">
        <v>68</v>
      </c>
      <c r="F7" s="10" t="s">
        <v>6</v>
      </c>
      <c r="G7" s="115">
        <v>2.5</v>
      </c>
      <c r="H7" s="115"/>
      <c r="I7" s="8"/>
      <c r="J7" s="8"/>
      <c r="K7" s="6"/>
      <c r="L7" s="10" t="s">
        <v>6</v>
      </c>
      <c r="M7" s="115">
        <v>2.5</v>
      </c>
      <c r="N7" s="8"/>
      <c r="O7" s="10" t="s">
        <v>6</v>
      </c>
      <c r="P7" s="115">
        <v>2.5</v>
      </c>
      <c r="Q7" s="8"/>
      <c r="R7" s="10" t="s">
        <v>6</v>
      </c>
      <c r="S7" s="132">
        <v>2.5</v>
      </c>
      <c r="T7" s="8"/>
      <c r="U7" s="8"/>
      <c r="V7" s="8"/>
      <c r="W7" s="8"/>
      <c r="X7" s="8" t="s">
        <v>18</v>
      </c>
      <c r="Y7" s="8">
        <v>8</v>
      </c>
      <c r="Z7" s="8"/>
      <c r="AA7" s="8"/>
      <c r="AB7" s="8"/>
      <c r="AC7" s="115"/>
      <c r="AD7" s="167"/>
      <c r="AE7" s="167"/>
      <c r="AF7" s="167"/>
      <c r="AG7" s="110">
        <f>G7+J7+M7+P7+S7+Y7+AB7</f>
        <v>18</v>
      </c>
    </row>
    <row r="8" spans="2:34" x14ac:dyDescent="0.2">
      <c r="B8" s="3" t="s">
        <v>22</v>
      </c>
      <c r="C8" s="6" t="s">
        <v>109</v>
      </c>
      <c r="D8" s="5" t="s">
        <v>46</v>
      </c>
      <c r="E8" s="3" t="s">
        <v>57</v>
      </c>
      <c r="F8" s="10" t="s">
        <v>6</v>
      </c>
      <c r="G8" s="115">
        <v>2.5</v>
      </c>
      <c r="H8" s="115"/>
      <c r="I8" s="85" t="s">
        <v>6</v>
      </c>
      <c r="J8" s="115"/>
      <c r="K8" s="6"/>
      <c r="L8" s="10" t="s">
        <v>6</v>
      </c>
      <c r="M8" s="115">
        <v>2.5</v>
      </c>
      <c r="N8" s="8"/>
      <c r="O8" s="10" t="s">
        <v>18</v>
      </c>
      <c r="P8" s="8">
        <v>3</v>
      </c>
      <c r="Q8" s="8"/>
      <c r="R8" s="10" t="s">
        <v>6</v>
      </c>
      <c r="S8" s="132">
        <v>2.5</v>
      </c>
      <c r="T8" s="8"/>
      <c r="U8" s="8"/>
      <c r="V8" s="8"/>
      <c r="W8" s="8"/>
      <c r="X8" s="10" t="s">
        <v>6</v>
      </c>
      <c r="Y8" s="8">
        <v>5</v>
      </c>
      <c r="Z8" s="8"/>
      <c r="AA8" s="8"/>
      <c r="AB8" s="8"/>
      <c r="AC8" s="115"/>
      <c r="AD8" s="167"/>
      <c r="AE8" s="167"/>
      <c r="AF8" s="167"/>
      <c r="AG8" s="110">
        <f>G8+J8+M8+P8+S8+Y8+AB8</f>
        <v>15.5</v>
      </c>
      <c r="AH8" t="s">
        <v>143</v>
      </c>
    </row>
    <row r="9" spans="2:34" x14ac:dyDescent="0.2">
      <c r="B9" s="4" t="s">
        <v>21</v>
      </c>
      <c r="C9" s="6" t="s">
        <v>123</v>
      </c>
      <c r="D9" s="3" t="s">
        <v>48</v>
      </c>
      <c r="E9" s="3" t="s">
        <v>55</v>
      </c>
      <c r="F9" s="10" t="s">
        <v>6</v>
      </c>
      <c r="G9" s="115">
        <v>2.5</v>
      </c>
      <c r="H9" s="115"/>
      <c r="I9" s="10" t="s">
        <v>6</v>
      </c>
      <c r="J9" s="115">
        <v>2.5</v>
      </c>
      <c r="K9" s="6"/>
      <c r="L9" s="10" t="s">
        <v>6</v>
      </c>
      <c r="M9" s="115">
        <v>2.5</v>
      </c>
      <c r="N9" s="8"/>
      <c r="O9" s="10" t="s">
        <v>6</v>
      </c>
      <c r="P9" s="115">
        <v>2.5</v>
      </c>
      <c r="Q9" s="8"/>
      <c r="R9" s="10" t="s">
        <v>6</v>
      </c>
      <c r="S9" s="132">
        <v>2.5</v>
      </c>
      <c r="T9" s="8"/>
      <c r="U9" s="8"/>
      <c r="V9" s="8"/>
      <c r="W9" s="8"/>
      <c r="X9" s="8"/>
      <c r="Y9" s="8"/>
      <c r="Z9" s="8"/>
      <c r="AA9" s="8"/>
      <c r="AB9" s="8"/>
      <c r="AC9" s="115"/>
      <c r="AD9" s="167"/>
      <c r="AE9" s="167"/>
      <c r="AF9" s="167"/>
      <c r="AG9" s="110">
        <f>G9+J9+M9+P9+S9+Y9+AB9</f>
        <v>12.5</v>
      </c>
    </row>
    <row r="10" spans="2:34" x14ac:dyDescent="0.2">
      <c r="B10" s="4" t="s">
        <v>21</v>
      </c>
      <c r="C10" s="3" t="s">
        <v>145</v>
      </c>
      <c r="D10" s="3" t="s">
        <v>47</v>
      </c>
      <c r="E10" s="3" t="s">
        <v>56</v>
      </c>
      <c r="F10" s="10" t="s">
        <v>6</v>
      </c>
      <c r="G10" s="115">
        <v>2.5</v>
      </c>
      <c r="H10" s="115"/>
      <c r="I10" s="10" t="s">
        <v>6</v>
      </c>
      <c r="J10" s="115">
        <v>2.5</v>
      </c>
      <c r="K10" s="6"/>
      <c r="L10" s="8"/>
      <c r="M10" s="8"/>
      <c r="N10" s="8"/>
      <c r="O10" s="10" t="s">
        <v>6</v>
      </c>
      <c r="P10" s="115">
        <v>2.5</v>
      </c>
      <c r="Q10" s="8"/>
      <c r="R10" s="10" t="s">
        <v>6</v>
      </c>
      <c r="S10" s="132">
        <v>2.5</v>
      </c>
      <c r="T10" s="8"/>
      <c r="U10" s="8"/>
      <c r="V10" s="8"/>
      <c r="W10" s="8"/>
      <c r="X10" s="8"/>
      <c r="Y10" s="8"/>
      <c r="Z10" s="8"/>
      <c r="AA10" s="8"/>
      <c r="AB10" s="8"/>
      <c r="AC10" s="115"/>
      <c r="AD10" s="167"/>
      <c r="AE10" s="167"/>
      <c r="AF10" s="167"/>
      <c r="AG10" s="110">
        <f t="shared" ref="AG10:AG17" si="0">G10+J10+M10+P10+S10+Y10+AB10</f>
        <v>10</v>
      </c>
    </row>
    <row r="11" spans="2:34" x14ac:dyDescent="0.2">
      <c r="B11" s="4" t="s">
        <v>21</v>
      </c>
      <c r="C11" s="6" t="s">
        <v>109</v>
      </c>
      <c r="D11" s="3" t="s">
        <v>144</v>
      </c>
      <c r="E11" s="3" t="s">
        <v>57</v>
      </c>
      <c r="F11" s="8"/>
      <c r="G11" s="115"/>
      <c r="H11" s="115"/>
      <c r="I11" s="10" t="s">
        <v>6</v>
      </c>
      <c r="J11" s="115">
        <v>2.5</v>
      </c>
      <c r="K11" s="6"/>
      <c r="L11" s="8"/>
      <c r="M11" s="8"/>
      <c r="N11" s="8"/>
      <c r="O11" s="8" t="s">
        <v>6</v>
      </c>
      <c r="P11" s="8">
        <v>5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5"/>
      <c r="AD11" s="167"/>
      <c r="AE11" s="167"/>
      <c r="AF11" s="167"/>
      <c r="AG11" s="110">
        <f>G11+J11+M11+P11+S11+Y11+AB11</f>
        <v>7.5</v>
      </c>
    </row>
    <row r="12" spans="2:34" x14ac:dyDescent="0.2">
      <c r="B12" s="3" t="s">
        <v>20</v>
      </c>
      <c r="C12" s="12" t="s">
        <v>149</v>
      </c>
      <c r="D12" s="12" t="s">
        <v>142</v>
      </c>
      <c r="E12" s="109" t="s">
        <v>62</v>
      </c>
      <c r="F12" s="115"/>
      <c r="G12" s="115"/>
      <c r="H12" s="115"/>
      <c r="I12" s="10" t="s">
        <v>6</v>
      </c>
      <c r="J12" s="115">
        <v>2.5</v>
      </c>
      <c r="K12" s="3"/>
      <c r="L12" s="3"/>
      <c r="M12" s="3"/>
      <c r="N12" s="3"/>
      <c r="O12" s="3"/>
      <c r="P12" s="3"/>
      <c r="Q12" s="3"/>
      <c r="R12" s="10" t="s">
        <v>6</v>
      </c>
      <c r="S12" s="132">
        <v>2.5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10">
        <f t="shared" si="0"/>
        <v>5</v>
      </c>
    </row>
    <row r="13" spans="2:34" x14ac:dyDescent="0.2">
      <c r="B13" s="3" t="s">
        <v>20</v>
      </c>
      <c r="C13" s="3" t="s">
        <v>146</v>
      </c>
      <c r="D13" s="3" t="s">
        <v>147</v>
      </c>
      <c r="E13" s="3" t="s">
        <v>56</v>
      </c>
      <c r="F13" s="115"/>
      <c r="G13" s="115"/>
      <c r="H13" s="115"/>
      <c r="I13" s="10" t="s">
        <v>6</v>
      </c>
      <c r="J13" s="115">
        <v>2.5</v>
      </c>
      <c r="K13" s="3"/>
      <c r="L13" s="3"/>
      <c r="M13" s="3"/>
      <c r="N13" s="3"/>
      <c r="O13" s="3"/>
      <c r="P13" s="3"/>
      <c r="Q13" s="3"/>
      <c r="R13" s="10" t="s">
        <v>6</v>
      </c>
      <c r="S13" s="132">
        <v>2.5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10">
        <f t="shared" si="0"/>
        <v>5</v>
      </c>
    </row>
    <row r="14" spans="2:34" x14ac:dyDescent="0.2">
      <c r="B14" s="3" t="s">
        <v>22</v>
      </c>
      <c r="C14" s="12" t="s">
        <v>235</v>
      </c>
      <c r="D14" s="12" t="s">
        <v>234</v>
      </c>
      <c r="E14" s="3" t="s">
        <v>57</v>
      </c>
      <c r="F14" s="115"/>
      <c r="G14" s="115"/>
      <c r="H14" s="115"/>
      <c r="I14" s="3"/>
      <c r="J14" s="3"/>
      <c r="K14" s="3"/>
      <c r="L14" s="10" t="s">
        <v>6</v>
      </c>
      <c r="M14" s="115">
        <v>2.5</v>
      </c>
      <c r="N14" s="3"/>
      <c r="O14" s="3"/>
      <c r="P14" s="3"/>
      <c r="Q14" s="3"/>
      <c r="R14" s="115"/>
      <c r="S14" s="115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110">
        <f t="shared" si="0"/>
        <v>2.5</v>
      </c>
    </row>
    <row r="15" spans="2:34" x14ac:dyDescent="0.2">
      <c r="B15" s="12" t="s">
        <v>21</v>
      </c>
      <c r="C15" s="12" t="s">
        <v>257</v>
      </c>
      <c r="D15" s="12" t="s">
        <v>256</v>
      </c>
      <c r="E15" s="12" t="s">
        <v>68</v>
      </c>
      <c r="F15" s="115"/>
      <c r="G15" s="115"/>
      <c r="H15" s="115"/>
      <c r="I15" s="3"/>
      <c r="J15" s="3"/>
      <c r="K15" s="3"/>
      <c r="L15" s="3"/>
      <c r="M15" s="3"/>
      <c r="N15" s="3"/>
      <c r="O15" s="99" t="s">
        <v>6</v>
      </c>
      <c r="P15" s="100">
        <v>2.5</v>
      </c>
      <c r="Q15" s="3"/>
      <c r="R15" s="115"/>
      <c r="S15" s="115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10">
        <f t="shared" si="0"/>
        <v>2.5</v>
      </c>
    </row>
    <row r="16" spans="2:34" x14ac:dyDescent="0.2">
      <c r="B16" s="12" t="s">
        <v>29</v>
      </c>
      <c r="C16" s="12" t="s">
        <v>259</v>
      </c>
      <c r="D16" s="12" t="s">
        <v>258</v>
      </c>
      <c r="E16" s="12" t="s">
        <v>68</v>
      </c>
      <c r="F16" s="115"/>
      <c r="G16" s="115"/>
      <c r="H16" s="115"/>
      <c r="I16" s="3"/>
      <c r="J16" s="3"/>
      <c r="K16" s="3"/>
      <c r="L16" s="3"/>
      <c r="M16" s="3"/>
      <c r="N16" s="3"/>
      <c r="O16" s="99" t="s">
        <v>6</v>
      </c>
      <c r="P16" s="100">
        <v>2.5</v>
      </c>
      <c r="Q16" s="3"/>
      <c r="R16" s="115"/>
      <c r="S16" s="11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110">
        <f t="shared" si="0"/>
        <v>2.5</v>
      </c>
    </row>
    <row r="17" spans="2:33" x14ac:dyDescent="0.2">
      <c r="B17" s="3" t="s">
        <v>20</v>
      </c>
      <c r="C17" s="12" t="s">
        <v>262</v>
      </c>
      <c r="D17" s="12" t="s">
        <v>261</v>
      </c>
      <c r="E17" s="12" t="s">
        <v>55</v>
      </c>
      <c r="F17" s="132"/>
      <c r="G17" s="132"/>
      <c r="H17" s="132"/>
      <c r="I17" s="3"/>
      <c r="J17" s="3"/>
      <c r="K17" s="3"/>
      <c r="L17" s="3"/>
      <c r="M17" s="3"/>
      <c r="N17" s="3"/>
      <c r="O17" s="3"/>
      <c r="P17" s="3"/>
      <c r="Q17" s="3"/>
      <c r="R17" s="99" t="s">
        <v>6</v>
      </c>
      <c r="S17" s="100">
        <v>2.5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10">
        <f t="shared" si="0"/>
        <v>2.5</v>
      </c>
    </row>
  </sheetData>
  <mergeCells count="23">
    <mergeCell ref="AD2:AF2"/>
    <mergeCell ref="AD3:AF3"/>
    <mergeCell ref="C2:C4"/>
    <mergeCell ref="D2:D4"/>
    <mergeCell ref="E2:E4"/>
    <mergeCell ref="B3:B4"/>
    <mergeCell ref="F3:H3"/>
    <mergeCell ref="AG2:AG3"/>
    <mergeCell ref="F2:H2"/>
    <mergeCell ref="I2:K2"/>
    <mergeCell ref="I3:K3"/>
    <mergeCell ref="L2:N2"/>
    <mergeCell ref="L3:N3"/>
    <mergeCell ref="O2:Q2"/>
    <mergeCell ref="O3:Q3"/>
    <mergeCell ref="R2:T2"/>
    <mergeCell ref="R3:T3"/>
    <mergeCell ref="X2:Z2"/>
    <mergeCell ref="X3:Z3"/>
    <mergeCell ref="AA2:AC2"/>
    <mergeCell ref="AA3:AC3"/>
    <mergeCell ref="U2:W2"/>
    <mergeCell ref="U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Jednotlivci</vt:lpstr>
      <vt:lpstr>Pary</vt:lpstr>
      <vt:lpstr>Trojica</vt:lpstr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2022-06-21T16:23:22Z</dcterms:created>
  <dcterms:modified xsi:type="dcterms:W3CDTF">2023-08-18T18:07:09Z</dcterms:modified>
</cp:coreProperties>
</file>