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alexandrafilipova/Library/Mobile Documents/com~apple~CloudDocs/Documents/SATKD/2025/Rozpočty/"/>
    </mc:Choice>
  </mc:AlternateContent>
  <xr:revisionPtr revIDLastSave="0" documentId="13_ncr:1_{9BBD395F-4C14-4C4B-B7B7-F9926C8DC3E6}" xr6:coauthVersionLast="47" xr6:coauthVersionMax="47" xr10:uidLastSave="{00000000-0000-0000-0000-000000000000}"/>
  <bookViews>
    <workbookView xWindow="2580" yWindow="760" windowWidth="22000" windowHeight="16120" xr2:uid="{A85BD94A-D0DD-0941-81FB-30573CDBD9FD}"/>
  </bookViews>
  <sheets>
    <sheet name="AŠ 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3" l="1"/>
  <c r="F5" i="3"/>
  <c r="C23" i="3"/>
  <c r="C24" i="3" s="1"/>
  <c r="E5" i="3"/>
  <c r="AF5" i="3" s="1"/>
  <c r="AF18" i="3" s="1"/>
  <c r="AF4" i="3"/>
  <c r="AF6" i="3"/>
  <c r="AF7" i="3"/>
  <c r="AF8" i="3"/>
  <c r="AF9" i="3"/>
  <c r="AF10" i="3"/>
  <c r="AF11" i="3"/>
  <c r="AF12" i="3"/>
  <c r="AF13" i="3"/>
  <c r="AF14" i="3"/>
  <c r="AF15" i="3"/>
  <c r="AF16" i="3"/>
  <c r="AF17" i="3"/>
  <c r="AF3" i="3"/>
  <c r="E3" i="3"/>
  <c r="D4" i="3" l="1"/>
  <c r="D10" i="3"/>
  <c r="D11" i="3"/>
  <c r="D3" i="3"/>
  <c r="D17" i="3"/>
  <c r="D9" i="3"/>
  <c r="D16" i="3"/>
  <c r="D8" i="3"/>
  <c r="D15" i="3"/>
  <c r="D7" i="3"/>
  <c r="D14" i="3"/>
  <c r="D6" i="3"/>
  <c r="D13" i="3"/>
  <c r="D5" i="3"/>
  <c r="D12" i="3"/>
  <c r="X18" i="3"/>
  <c r="Z18" i="3"/>
  <c r="D18" i="3" l="1"/>
  <c r="Q18" i="3"/>
  <c r="U18" i="3"/>
  <c r="V18" i="3"/>
  <c r="W18" i="3"/>
  <c r="R18" i="3"/>
  <c r="P18" i="3"/>
  <c r="O18" i="3"/>
  <c r="N18" i="3"/>
  <c r="M18" i="3"/>
  <c r="K18" i="3"/>
  <c r="J18" i="3"/>
  <c r="I18" i="3"/>
  <c r="F18" i="3"/>
  <c r="E18" i="3"/>
  <c r="AE17" i="3"/>
  <c r="AE16" i="3"/>
  <c r="AE15" i="3"/>
  <c r="AE13" i="3"/>
  <c r="AE11" i="3"/>
  <c r="AE10" i="3"/>
  <c r="AE8" i="3"/>
  <c r="S18" i="3"/>
  <c r="T18" i="3"/>
  <c r="AE3" i="3"/>
  <c r="G18" i="3" l="1"/>
  <c r="AA18" i="3"/>
  <c r="H18" i="3"/>
  <c r="AE4" i="3"/>
  <c r="AB18" i="3"/>
  <c r="AE6" i="3"/>
  <c r="AE12" i="3"/>
  <c r="AD18" i="3"/>
  <c r="AE5" i="3"/>
  <c r="AC18" i="3"/>
  <c r="AE14" i="3"/>
  <c r="L18" i="3"/>
  <c r="AE7" i="3"/>
  <c r="AE9" i="3"/>
  <c r="AE18" i="3" l="1"/>
</calcChain>
</file>

<file path=xl/sharedStrings.xml><?xml version="1.0" encoding="utf-8"?>
<sst xmlns="http://schemas.openxmlformats.org/spreadsheetml/2006/main" count="28" uniqueCount="28">
  <si>
    <t>KLUB</t>
  </si>
  <si>
    <t>pridelené</t>
  </si>
  <si>
    <t>ostáva</t>
  </si>
  <si>
    <t>Športový klub polície ILYO Košice</t>
  </si>
  <si>
    <t>Black Tiger Taekwondo - Klub Snina</t>
  </si>
  <si>
    <t>KORYO TKD Slávia UPJŠ KE</t>
  </si>
  <si>
    <t xml:space="preserve">FALCON TAEKWONDO klub Rimavská Sobota </t>
  </si>
  <si>
    <t>Taekwondo klub Hnúšťa</t>
  </si>
  <si>
    <t>TAEKWONDO HAKIMI Rožňava</t>
  </si>
  <si>
    <t xml:space="preserve">Taekwondo klub Humenné </t>
  </si>
  <si>
    <t>KORYO PANTHERS TAEKWONDO Rožňava</t>
  </si>
  <si>
    <t>ILYO-Taekwondo Trenčín</t>
  </si>
  <si>
    <t>Star-club bojových umení</t>
  </si>
  <si>
    <t>Taekwondo 4U Liptovský Mikuláš</t>
  </si>
  <si>
    <t>ILYO Taekwondo  Zvolen</t>
  </si>
  <si>
    <t>ILYO Taekwondo  Prešov</t>
  </si>
  <si>
    <t>SPOLU</t>
  </si>
  <si>
    <t>Taekwondo Titan Gym</t>
  </si>
  <si>
    <t xml:space="preserve">Športový klub polície - Bratislava RYONG </t>
  </si>
  <si>
    <t xml:space="preserve">Pridelená suma na 1 AŠ: </t>
  </si>
  <si>
    <t xml:space="preserve">Počet AŠ: </t>
  </si>
  <si>
    <t>AŠ</t>
  </si>
  <si>
    <t>Winter camp 01/2025</t>
  </si>
  <si>
    <t>Vyčerpané</t>
  </si>
  <si>
    <t>Poznámka:</t>
  </si>
  <si>
    <t>Školenie BA 1.kv.stupeň</t>
  </si>
  <si>
    <t xml:space="preserve">Športový materiál </t>
  </si>
  <si>
    <t>AOY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</si>
</sst>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* #,##0.00_)\ &quot;€&quot;_ ;_ * \(#,##0.00\)\ &quot;€&quot;_ ;_ * &quot;-&quot;??_)\ &quot;€&quot;_ ;_ @_ "/>
    <numFmt numFmtId="164" formatCode="_ * #,##0.00_)\ [$€-1]_ ;_ * \(#,##0.00\)\ [$€-1]_ ;_ * &quot;-&quot;??_)\ [$€-1]_ ;_ @_ "/>
  </numFmts>
  <fonts count="6" x14ac:knownFonts="1">
    <font>
      <sz val="12"/>
      <color theme="1"/>
      <name val="Aptos Narrow"/>
      <family val="2"/>
      <charset val="238"/>
      <scheme val="minor"/>
    </font>
    <font>
      <sz val="12"/>
      <color theme="1"/>
      <name val="Aptos Narrow"/>
      <family val="2"/>
      <charset val="238"/>
      <scheme val="minor"/>
    </font>
    <font>
      <sz val="12"/>
      <name val="Aptos Narrow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</font>
    <font>
      <sz val="12"/>
      <color rgb="FFFF0000"/>
      <name val="Aptos Narrow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0" fillId="2" borderId="1" xfId="0" applyFill="1" applyBorder="1"/>
    <xf numFmtId="44" fontId="0" fillId="2" borderId="1" xfId="1" applyFont="1" applyFill="1" applyBorder="1"/>
    <xf numFmtId="0" fontId="2" fillId="3" borderId="1" xfId="0" applyFont="1" applyFill="1" applyBorder="1" applyAlignment="1">
      <alignment horizontal="left"/>
    </xf>
    <xf numFmtId="0" fontId="0" fillId="0" borderId="1" xfId="0" applyBorder="1"/>
    <xf numFmtId="49" fontId="3" fillId="3" borderId="1" xfId="0" applyNumberFormat="1" applyFont="1" applyFill="1" applyBorder="1"/>
    <xf numFmtId="0" fontId="0" fillId="4" borderId="1" xfId="0" applyFill="1" applyBorder="1"/>
    <xf numFmtId="44" fontId="0" fillId="4" borderId="1" xfId="1" applyFont="1" applyFill="1" applyBorder="1"/>
    <xf numFmtId="164" fontId="4" fillId="5" borderId="2" xfId="0" applyNumberFormat="1" applyFont="1" applyFill="1" applyBorder="1"/>
    <xf numFmtId="0" fontId="4" fillId="6" borderId="3" xfId="0" applyFont="1" applyFill="1" applyBorder="1" applyAlignment="1">
      <alignment horizontal="left"/>
    </xf>
    <xf numFmtId="4" fontId="0" fillId="0" borderId="1" xfId="0" applyNumberFormat="1" applyBorder="1"/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 vertical="center" wrapText="1"/>
    </xf>
    <xf numFmtId="9" fontId="0" fillId="7" borderId="0" xfId="0" applyNumberFormat="1" applyFill="1"/>
    <xf numFmtId="44" fontId="0" fillId="0" borderId="0" xfId="1" applyFont="1"/>
    <xf numFmtId="44" fontId="0" fillId="0" borderId="0" xfId="0" applyNumberFormat="1"/>
    <xf numFmtId="0" fontId="4" fillId="6" borderId="2" xfId="0" applyFont="1" applyFill="1" applyBorder="1"/>
    <xf numFmtId="0" fontId="4" fillId="5" borderId="2" xfId="0" applyFont="1" applyFill="1" applyBorder="1"/>
    <xf numFmtId="44" fontId="0" fillId="3" borderId="1" xfId="0" applyNumberFormat="1" applyFill="1" applyBorder="1"/>
    <xf numFmtId="0" fontId="5" fillId="0" borderId="1" xfId="0" applyFont="1" applyBorder="1"/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ADB5E-0487-0045-BA7E-E893B9FA2049}">
  <dimension ref="B2:AF24"/>
  <sheetViews>
    <sheetView tabSelected="1" workbookViewId="0">
      <selection activeCell="H4" sqref="H4"/>
    </sheetView>
  </sheetViews>
  <sheetFormatPr baseColWidth="10" defaultRowHeight="16" x14ac:dyDescent="0.2"/>
  <cols>
    <col min="2" max="2" width="38.33203125" bestFit="1" customWidth="1"/>
    <col min="3" max="4" width="11.83203125" bestFit="1" customWidth="1"/>
    <col min="5" max="5" width="12.33203125" customWidth="1"/>
    <col min="6" max="8" width="11.5" bestFit="1" customWidth="1"/>
    <col min="12" max="12" width="11.5" bestFit="1" customWidth="1"/>
    <col min="20" max="20" width="11.5" bestFit="1" customWidth="1"/>
    <col min="21" max="21" width="12.33203125" customWidth="1"/>
    <col min="22" max="22" width="12.6640625" customWidth="1"/>
    <col min="23" max="23" width="12.5" customWidth="1"/>
    <col min="24" max="25" width="11" customWidth="1"/>
    <col min="26" max="26" width="12.5" customWidth="1"/>
    <col min="27" max="27" width="11.83203125" bestFit="1" customWidth="1"/>
    <col min="28" max="28" width="11.5" bestFit="1" customWidth="1"/>
    <col min="29" max="29" width="11.5" customWidth="1"/>
    <col min="30" max="30" width="11.5" bestFit="1" customWidth="1"/>
    <col min="31" max="31" width="11.83203125" bestFit="1" customWidth="1"/>
  </cols>
  <sheetData>
    <row r="2" spans="2:32" ht="34" x14ac:dyDescent="0.2">
      <c r="B2" s="1" t="s">
        <v>0</v>
      </c>
      <c r="C2" s="2" t="s">
        <v>21</v>
      </c>
      <c r="D2" s="2" t="s">
        <v>1</v>
      </c>
      <c r="E2" s="11" t="s">
        <v>22</v>
      </c>
      <c r="F2" s="11" t="s">
        <v>25</v>
      </c>
      <c r="G2" s="11" t="s">
        <v>26</v>
      </c>
      <c r="H2" s="11" t="s">
        <v>27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2"/>
      <c r="Z2" s="1"/>
      <c r="AA2" s="1"/>
      <c r="AB2" s="11"/>
      <c r="AC2" s="11"/>
      <c r="AD2" s="11"/>
      <c r="AE2" s="1" t="s">
        <v>2</v>
      </c>
      <c r="AF2" s="1" t="s">
        <v>23</v>
      </c>
    </row>
    <row r="3" spans="2:32" x14ac:dyDescent="0.2">
      <c r="B3" s="3" t="s">
        <v>3</v>
      </c>
      <c r="C3" s="16">
        <v>75</v>
      </c>
      <c r="D3" s="8">
        <f t="shared" ref="D3:D17" si="0">C3*$C$24</f>
        <v>3249.8330152671756</v>
      </c>
      <c r="E3" s="4">
        <f>-60.29</f>
        <v>-60.29</v>
      </c>
      <c r="F3" s="4"/>
      <c r="G3" s="4"/>
      <c r="H3" s="4">
        <v>-150</v>
      </c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18">
        <f>D3+SUM(E3:AD3)</f>
        <v>3039.5430152671756</v>
      </c>
      <c r="AF3" s="18">
        <f>-SUM(E3:AD3)</f>
        <v>210.29</v>
      </c>
    </row>
    <row r="4" spans="2:32" x14ac:dyDescent="0.2">
      <c r="B4" s="3" t="s">
        <v>4</v>
      </c>
      <c r="C4" s="16">
        <v>17</v>
      </c>
      <c r="D4" s="8">
        <f t="shared" si="0"/>
        <v>736.62881679389307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18">
        <f>D4+SUM(E4:AD4)</f>
        <v>736.62881679389307</v>
      </c>
      <c r="AF4" s="18">
        <f t="shared" ref="AF4:AF17" si="1">-SUM(E4:AD4)</f>
        <v>0</v>
      </c>
    </row>
    <row r="5" spans="2:32" x14ac:dyDescent="0.2">
      <c r="B5" s="3" t="s">
        <v>18</v>
      </c>
      <c r="C5" s="16">
        <v>35</v>
      </c>
      <c r="D5" s="8">
        <f t="shared" si="0"/>
        <v>1516.5887404580153</v>
      </c>
      <c r="E5" s="4">
        <f>-(2*60.29)</f>
        <v>-120.58</v>
      </c>
      <c r="F5" s="4">
        <f>-160</f>
        <v>-160</v>
      </c>
      <c r="G5" s="4">
        <f>-240.7</f>
        <v>-240.7</v>
      </c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18">
        <f t="shared" ref="AE5:AE15" si="2">D5+SUM(E5:AD5)</f>
        <v>995.30874045801534</v>
      </c>
      <c r="AF5" s="18">
        <f t="shared" si="1"/>
        <v>521.28</v>
      </c>
    </row>
    <row r="6" spans="2:32" x14ac:dyDescent="0.2">
      <c r="B6" s="5" t="s">
        <v>5</v>
      </c>
      <c r="C6" s="16">
        <v>24</v>
      </c>
      <c r="D6" s="8">
        <f t="shared" si="0"/>
        <v>1039.9465648854962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18">
        <f>D6+SUM(E6:AD6)</f>
        <v>1039.9465648854962</v>
      </c>
      <c r="AF6" s="18">
        <f t="shared" si="1"/>
        <v>0</v>
      </c>
    </row>
    <row r="7" spans="2:32" ht="17" customHeight="1" x14ac:dyDescent="0.2">
      <c r="B7" s="3" t="s">
        <v>6</v>
      </c>
      <c r="C7" s="17">
        <v>20</v>
      </c>
      <c r="D7" s="8">
        <f t="shared" si="0"/>
        <v>866.62213740458014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18">
        <f t="shared" si="2"/>
        <v>866.62213740458014</v>
      </c>
      <c r="AF7" s="18">
        <f t="shared" si="1"/>
        <v>0</v>
      </c>
    </row>
    <row r="8" spans="2:32" x14ac:dyDescent="0.2">
      <c r="B8" s="3" t="s">
        <v>7</v>
      </c>
      <c r="C8" s="17">
        <v>21</v>
      </c>
      <c r="D8" s="8">
        <f t="shared" si="0"/>
        <v>909.95324427480909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18">
        <f>D8+SUM(E8:AD8)</f>
        <v>909.95324427480909</v>
      </c>
      <c r="AF8" s="18">
        <f t="shared" si="1"/>
        <v>0</v>
      </c>
    </row>
    <row r="9" spans="2:32" x14ac:dyDescent="0.2">
      <c r="B9" s="3" t="s">
        <v>8</v>
      </c>
      <c r="C9" s="17">
        <v>19</v>
      </c>
      <c r="D9" s="8">
        <f t="shared" si="0"/>
        <v>823.29103053435119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18">
        <f>D9+SUM(E9:AD9)</f>
        <v>823.29103053435119</v>
      </c>
      <c r="AF9" s="18">
        <f t="shared" si="1"/>
        <v>0</v>
      </c>
    </row>
    <row r="10" spans="2:32" x14ac:dyDescent="0.2">
      <c r="B10" s="3" t="s">
        <v>9</v>
      </c>
      <c r="C10" s="17">
        <v>3</v>
      </c>
      <c r="D10" s="8">
        <f t="shared" si="0"/>
        <v>129.99332061068702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18">
        <f t="shared" si="2"/>
        <v>129.99332061068702</v>
      </c>
      <c r="AF10" s="18">
        <f t="shared" si="1"/>
        <v>0</v>
      </c>
    </row>
    <row r="11" spans="2:32" x14ac:dyDescent="0.2">
      <c r="B11" s="3" t="s">
        <v>10</v>
      </c>
      <c r="C11" s="17">
        <v>5</v>
      </c>
      <c r="D11" s="8">
        <f t="shared" si="0"/>
        <v>216.65553435114504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18">
        <f t="shared" si="2"/>
        <v>216.65553435114504</v>
      </c>
      <c r="AF11" s="18">
        <f t="shared" si="1"/>
        <v>0</v>
      </c>
    </row>
    <row r="12" spans="2:32" x14ac:dyDescent="0.2">
      <c r="B12" s="3" t="s">
        <v>11</v>
      </c>
      <c r="C12" s="17">
        <v>13</v>
      </c>
      <c r="D12" s="8">
        <f t="shared" si="0"/>
        <v>563.30438931297704</v>
      </c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10"/>
      <c r="AC12" s="10"/>
      <c r="AD12" s="10"/>
      <c r="AE12" s="18">
        <f t="shared" si="2"/>
        <v>563.30438931297704</v>
      </c>
      <c r="AF12" s="18">
        <f t="shared" si="1"/>
        <v>0</v>
      </c>
    </row>
    <row r="13" spans="2:32" x14ac:dyDescent="0.2">
      <c r="B13" s="3" t="s">
        <v>12</v>
      </c>
      <c r="C13" s="17">
        <v>13</v>
      </c>
      <c r="D13" s="8">
        <f t="shared" si="0"/>
        <v>563.30438931297704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18">
        <f t="shared" si="2"/>
        <v>563.30438931297704</v>
      </c>
      <c r="AF13" s="18">
        <f t="shared" si="1"/>
        <v>0</v>
      </c>
    </row>
    <row r="14" spans="2:32" x14ac:dyDescent="0.2">
      <c r="B14" s="3" t="s">
        <v>13</v>
      </c>
      <c r="C14" s="17">
        <v>11</v>
      </c>
      <c r="D14" s="8">
        <f t="shared" si="0"/>
        <v>476.64217557251908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18">
        <f t="shared" si="2"/>
        <v>476.64217557251908</v>
      </c>
      <c r="AF14" s="18">
        <f t="shared" si="1"/>
        <v>0</v>
      </c>
    </row>
    <row r="15" spans="2:32" x14ac:dyDescent="0.2">
      <c r="B15" s="3" t="s">
        <v>15</v>
      </c>
      <c r="C15" s="17">
        <v>1</v>
      </c>
      <c r="D15" s="8">
        <f t="shared" si="0"/>
        <v>43.331106870229007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18">
        <f t="shared" si="2"/>
        <v>43.331106870229007</v>
      </c>
      <c r="AF15" s="18">
        <f t="shared" si="1"/>
        <v>0</v>
      </c>
    </row>
    <row r="16" spans="2:32" x14ac:dyDescent="0.2">
      <c r="B16" s="9" t="s">
        <v>14</v>
      </c>
      <c r="C16" s="16">
        <v>2</v>
      </c>
      <c r="D16" s="8">
        <f t="shared" si="0"/>
        <v>86.662213740458014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18">
        <f t="shared" ref="AE16:AE17" si="3">D16+SUM(E16:AB16)</f>
        <v>86.662213740458014</v>
      </c>
      <c r="AF16" s="18">
        <f t="shared" si="1"/>
        <v>0</v>
      </c>
    </row>
    <row r="17" spans="2:32" x14ac:dyDescent="0.2">
      <c r="B17" s="9" t="s">
        <v>17</v>
      </c>
      <c r="C17" s="16">
        <v>3</v>
      </c>
      <c r="D17" s="8">
        <f t="shared" si="0"/>
        <v>129.99332061068702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18">
        <f t="shared" si="3"/>
        <v>129.99332061068702</v>
      </c>
      <c r="AF17" s="18">
        <f t="shared" si="1"/>
        <v>0</v>
      </c>
    </row>
    <row r="18" spans="2:32" x14ac:dyDescent="0.2">
      <c r="B18" s="6" t="s">
        <v>16</v>
      </c>
      <c r="C18" s="6"/>
      <c r="D18" s="7">
        <f>SUM(D3:D17)</f>
        <v>11352.749999999998</v>
      </c>
      <c r="E18" s="7">
        <f t="shared" ref="E18:AF18" si="4">SUM(E3:E16)</f>
        <v>-180.87</v>
      </c>
      <c r="F18" s="7">
        <f t="shared" si="4"/>
        <v>-160</v>
      </c>
      <c r="G18" s="7">
        <f t="shared" si="4"/>
        <v>-240.7</v>
      </c>
      <c r="H18" s="7">
        <f t="shared" si="4"/>
        <v>-150</v>
      </c>
      <c r="I18" s="7">
        <f t="shared" si="4"/>
        <v>0</v>
      </c>
      <c r="J18" s="7">
        <f t="shared" si="4"/>
        <v>0</v>
      </c>
      <c r="K18" s="7">
        <f t="shared" si="4"/>
        <v>0</v>
      </c>
      <c r="L18" s="7">
        <f t="shared" si="4"/>
        <v>0</v>
      </c>
      <c r="M18" s="7">
        <f t="shared" si="4"/>
        <v>0</v>
      </c>
      <c r="N18" s="7">
        <f t="shared" si="4"/>
        <v>0</v>
      </c>
      <c r="O18" s="7">
        <f t="shared" si="4"/>
        <v>0</v>
      </c>
      <c r="P18" s="7">
        <f t="shared" si="4"/>
        <v>0</v>
      </c>
      <c r="Q18" s="7">
        <f t="shared" si="4"/>
        <v>0</v>
      </c>
      <c r="R18" s="7">
        <f t="shared" si="4"/>
        <v>0</v>
      </c>
      <c r="S18" s="7">
        <f t="shared" si="4"/>
        <v>0</v>
      </c>
      <c r="T18" s="7">
        <f t="shared" si="4"/>
        <v>0</v>
      </c>
      <c r="U18" s="7">
        <f t="shared" si="4"/>
        <v>0</v>
      </c>
      <c r="V18" s="7">
        <f t="shared" si="4"/>
        <v>0</v>
      </c>
      <c r="W18" s="7">
        <f t="shared" si="4"/>
        <v>0</v>
      </c>
      <c r="X18" s="7">
        <f t="shared" si="4"/>
        <v>0</v>
      </c>
      <c r="Y18" s="7"/>
      <c r="Z18" s="7">
        <f t="shared" si="4"/>
        <v>0</v>
      </c>
      <c r="AA18" s="7">
        <f t="shared" si="4"/>
        <v>0</v>
      </c>
      <c r="AB18" s="7">
        <f t="shared" si="4"/>
        <v>0</v>
      </c>
      <c r="AC18" s="7">
        <f t="shared" si="4"/>
        <v>0</v>
      </c>
      <c r="AD18" s="7">
        <f t="shared" si="4"/>
        <v>0</v>
      </c>
      <c r="AE18" s="7">
        <f t="shared" si="4"/>
        <v>10491.186679389311</v>
      </c>
      <c r="AF18" s="7">
        <f t="shared" si="4"/>
        <v>731.56999999999994</v>
      </c>
    </row>
    <row r="19" spans="2:32" x14ac:dyDescent="0.2">
      <c r="B19" s="6" t="s">
        <v>24</v>
      </c>
      <c r="C19" s="6"/>
      <c r="D19" s="7"/>
      <c r="E19" s="19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2" spans="2:32" x14ac:dyDescent="0.2">
      <c r="B22" t="s">
        <v>20</v>
      </c>
      <c r="C22">
        <v>262</v>
      </c>
    </row>
    <row r="23" spans="2:32" x14ac:dyDescent="0.2">
      <c r="B23" s="13">
        <v>0.15</v>
      </c>
      <c r="C23" s="14">
        <f>75685*0.15</f>
        <v>11352.75</v>
      </c>
    </row>
    <row r="24" spans="2:32" x14ac:dyDescent="0.2">
      <c r="B24" t="s">
        <v>19</v>
      </c>
      <c r="C24" s="15">
        <f>C23/C22</f>
        <v>43.331106870229007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AŠ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Izarikova</dc:creator>
  <cp:lastModifiedBy>Alexandra Filipová | EU v Bratislave</cp:lastModifiedBy>
  <dcterms:created xsi:type="dcterms:W3CDTF">2024-04-05T17:01:35Z</dcterms:created>
  <dcterms:modified xsi:type="dcterms:W3CDTF">2025-02-10T12:17:36Z</dcterms:modified>
</cp:coreProperties>
</file>