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bika/Dropbox/2025 TKD dokumenty/PARA/bodovy/"/>
    </mc:Choice>
  </mc:AlternateContent>
  <xr:revisionPtr revIDLastSave="0" documentId="8_{4CB62202-47F9-704B-A059-B64A53636BA8}" xr6:coauthVersionLast="47" xr6:coauthVersionMax="47" xr10:uidLastSave="{00000000-0000-0000-0000-000000000000}"/>
  <bookViews>
    <workbookView xWindow="3320" yWindow="2300" windowWidth="27840" windowHeight="16340" xr2:uid="{C69A2D41-D3A0-E948-A4D1-25B08CBA7B76}"/>
  </bookViews>
  <sheets>
    <sheet name="Para" sheetId="1" r:id="rId1"/>
  </sheets>
  <definedNames>
    <definedName name="_xlnm._FilterDatabase" localSheetId="0" hidden="1">Para!$A$5:$V$5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3" i="1"/>
  <c r="I12" i="1"/>
  <c r="I15" i="1"/>
  <c r="I14" i="1"/>
  <c r="Q7" i="1" l="1"/>
  <c r="Q6" i="1"/>
  <c r="Q9" i="1"/>
  <c r="I9" i="1" s="1"/>
  <c r="Q8" i="1"/>
  <c r="I8" i="1" s="1"/>
  <c r="G10" i="1"/>
  <c r="H10" i="1" s="1"/>
  <c r="V10" i="1" s="1"/>
  <c r="G9" i="1"/>
  <c r="H9" i="1" s="1"/>
  <c r="V9" i="1" s="1"/>
  <c r="G13" i="1"/>
  <c r="H13" i="1" s="1"/>
  <c r="V13" i="1" s="1"/>
  <c r="G8" i="1"/>
  <c r="H8" i="1" s="1"/>
  <c r="G14" i="1"/>
  <c r="H14" i="1" s="1"/>
  <c r="V14" i="1" s="1"/>
  <c r="G12" i="1"/>
  <c r="H12" i="1" s="1"/>
  <c r="V12" i="1" s="1"/>
  <c r="G15" i="1"/>
  <c r="H15" i="1" s="1"/>
  <c r="V15" i="1" s="1"/>
  <c r="V8" i="1" l="1"/>
  <c r="K6" i="1"/>
  <c r="I6" i="1" s="1"/>
  <c r="K7" i="1"/>
  <c r="I7" i="1" s="1"/>
  <c r="G11" i="1"/>
  <c r="H11" i="1" s="1"/>
  <c r="V11" i="1" s="1"/>
  <c r="G7" i="1"/>
  <c r="H7" i="1" s="1"/>
  <c r="G6" i="1"/>
  <c r="H6" i="1" s="1"/>
  <c r="V6" i="1" s="1"/>
  <c r="V7" i="1" l="1"/>
</calcChain>
</file>

<file path=xl/sharedStrings.xml><?xml version="1.0" encoding="utf-8"?>
<sst xmlns="http://schemas.openxmlformats.org/spreadsheetml/2006/main" count="111" uniqueCount="78">
  <si>
    <t>Bodový kalendár POOMSAE PARA SATKD</t>
  </si>
  <si>
    <t>Obdobie:</t>
  </si>
  <si>
    <t>Falcon Cup</t>
  </si>
  <si>
    <t>MSR</t>
  </si>
  <si>
    <t>SPOLU</t>
  </si>
  <si>
    <t>Priezvisko</t>
  </si>
  <si>
    <t>Body</t>
  </si>
  <si>
    <t>Kategória</t>
  </si>
  <si>
    <t>Klub</t>
  </si>
  <si>
    <t>a meno</t>
  </si>
  <si>
    <t>Ročník</t>
  </si>
  <si>
    <t>Stupeň</t>
  </si>
  <si>
    <t>Miesto</t>
  </si>
  <si>
    <t>Kolo</t>
  </si>
  <si>
    <t>Bérešová Adriána</t>
  </si>
  <si>
    <t>TKD KLUB Hnúšťa</t>
  </si>
  <si>
    <t>Mravec Tomáš</t>
  </si>
  <si>
    <t>1.Gup</t>
  </si>
  <si>
    <t>4.Gup</t>
  </si>
  <si>
    <t>Kuchtová Dominika</t>
  </si>
  <si>
    <t>SMERNICA</t>
  </si>
  <si>
    <t>1.miesto</t>
  </si>
  <si>
    <t>2.miesto</t>
  </si>
  <si>
    <t>3.miesto</t>
  </si>
  <si>
    <t>5.miesto</t>
  </si>
  <si>
    <t>6.miesto</t>
  </si>
  <si>
    <t>7.miesto</t>
  </si>
  <si>
    <t>8.miesto</t>
  </si>
  <si>
    <t>Postup</t>
  </si>
  <si>
    <t>Účasť</t>
  </si>
  <si>
    <t>ME (G4)</t>
  </si>
  <si>
    <t>Body 2024</t>
  </si>
  <si>
    <t xml:space="preserve">P20 II2 </t>
  </si>
  <si>
    <t xml:space="preserve">P20 II1 </t>
  </si>
  <si>
    <t xml:space="preserve">P34 </t>
  </si>
  <si>
    <t>Prechod kategórie (1/2) z 2024</t>
  </si>
  <si>
    <t>Body prenos (1/4) z 2024</t>
  </si>
  <si>
    <t>4.miesto</t>
  </si>
  <si>
    <t>G2, E2</t>
  </si>
  <si>
    <t>G1, E1</t>
  </si>
  <si>
    <t>bez výhry</t>
  </si>
  <si>
    <t>ŠKP TKD,ILYO KE</t>
  </si>
  <si>
    <t xml:space="preserve">ŠKP Bratislava, RYONG TKD </t>
  </si>
  <si>
    <t>Turkish open, G2</t>
  </si>
  <si>
    <t>Body 2025</t>
  </si>
  <si>
    <t>MS (G10)</t>
  </si>
  <si>
    <t>Multy, INAS (G6)</t>
  </si>
  <si>
    <t>Zahraničné podujatia</t>
  </si>
  <si>
    <t>Domáce podujatia</t>
  </si>
  <si>
    <t>ILYO TKD ŠKP Košice</t>
  </si>
  <si>
    <t>Kovács Tóbiás</t>
  </si>
  <si>
    <t>FALCON TKD KLUB Rimavská Sobota</t>
  </si>
  <si>
    <t>Farkaš Roman</t>
  </si>
  <si>
    <t>1.Dan</t>
  </si>
  <si>
    <t>Bičkoš Peter</t>
  </si>
  <si>
    <t>RYONG TKD ŠKP Bratislava</t>
  </si>
  <si>
    <t>Hlavinka Oliver</t>
  </si>
  <si>
    <t>ILYO TKD Trenčín</t>
  </si>
  <si>
    <t>Čuřík Dominik</t>
  </si>
  <si>
    <t>7.Gup</t>
  </si>
  <si>
    <t>Krupáš Miloš</t>
  </si>
  <si>
    <t>TKD HAKIMI Rožňava</t>
  </si>
  <si>
    <t>Marcinková Bianka</t>
  </si>
  <si>
    <t xml:space="preserve">P20 II3 </t>
  </si>
  <si>
    <t>P20 II2</t>
  </si>
  <si>
    <t>P60 kadeti</t>
  </si>
  <si>
    <t>5.Gup</t>
  </si>
  <si>
    <t>3.Gup</t>
  </si>
  <si>
    <t>1.</t>
  </si>
  <si>
    <t>2.</t>
  </si>
  <si>
    <t>3.</t>
  </si>
  <si>
    <t>doplní sa po dodaní výsledkov</t>
  </si>
  <si>
    <t>ME, G4</t>
  </si>
  <si>
    <t>5.</t>
  </si>
  <si>
    <t>9.</t>
  </si>
  <si>
    <t>8.</t>
  </si>
  <si>
    <t>P72</t>
  </si>
  <si>
    <t>Rugvica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</si>
</sst>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Aptos Narrow"/>
      <scheme val="minor"/>
    </font>
    <font>
      <b/>
      <sz val="16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</font>
    <font>
      <sz val="10"/>
      <color theme="1"/>
      <name val="Calibri"/>
      <family val="2"/>
      <charset val="238"/>
    </font>
    <font>
      <sz val="10"/>
      <color theme="1"/>
      <name val="Calibri"/>
      <family val="2"/>
    </font>
    <font>
      <sz val="8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9CC2E5"/>
      </patternFill>
    </fill>
    <fill>
      <patternFill patternType="solid">
        <fgColor rgb="FFFFC000"/>
        <bgColor rgb="FF66FFFF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rgb="FF9CC2E5"/>
      </patternFill>
    </fill>
    <fill>
      <patternFill patternType="solid">
        <fgColor rgb="FFFFFF0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rgb="FF66FFFF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66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vertic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0" fillId="0" borderId="0" xfId="0" applyNumberFormat="1"/>
    <xf numFmtId="0" fontId="2" fillId="3" borderId="11" xfId="0" applyFont="1" applyFill="1" applyBorder="1" applyAlignment="1">
      <alignment shrinkToFit="1"/>
    </xf>
    <xf numFmtId="0" fontId="2" fillId="0" borderId="11" xfId="0" applyFont="1" applyBorder="1" applyAlignment="1">
      <alignment horizontal="center" shrinkToFit="1"/>
    </xf>
    <xf numFmtId="0" fontId="6" fillId="0" borderId="12" xfId="0" applyFont="1" applyBorder="1"/>
    <xf numFmtId="0" fontId="2" fillId="5" borderId="12" xfId="0" applyFont="1" applyFill="1" applyBorder="1"/>
    <xf numFmtId="0" fontId="2" fillId="0" borderId="12" xfId="0" applyFont="1" applyBorder="1"/>
    <xf numFmtId="0" fontId="2" fillId="4" borderId="12" xfId="0" applyFont="1" applyFill="1" applyBorder="1" applyAlignment="1">
      <alignment horizontal="center"/>
    </xf>
    <xf numFmtId="0" fontId="7" fillId="0" borderId="12" xfId="0" applyFont="1" applyBorder="1"/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7" borderId="12" xfId="0" applyFont="1" applyFill="1" applyBorder="1"/>
    <xf numFmtId="0" fontId="8" fillId="8" borderId="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center" vertical="center"/>
    </xf>
    <xf numFmtId="0" fontId="5" fillId="3" borderId="10" xfId="0" applyFont="1" applyFill="1" applyBorder="1"/>
    <xf numFmtId="1" fontId="1" fillId="0" borderId="0" xfId="0" applyNumberFormat="1" applyFont="1"/>
    <xf numFmtId="0" fontId="2" fillId="6" borderId="12" xfId="0" applyFont="1" applyFill="1" applyBorder="1"/>
    <xf numFmtId="0" fontId="2" fillId="3" borderId="2" xfId="0" applyFont="1" applyFill="1" applyBorder="1" applyAlignment="1">
      <alignment horizontal="center"/>
    </xf>
    <xf numFmtId="0" fontId="4" fillId="7" borderId="12" xfId="0" applyFont="1" applyFill="1" applyBorder="1"/>
    <xf numFmtId="0" fontId="2" fillId="0" borderId="12" xfId="0" applyFont="1" applyBorder="1" applyAlignment="1">
      <alignment shrinkToFit="1"/>
    </xf>
    <xf numFmtId="0" fontId="2" fillId="4" borderId="12" xfId="0" applyFont="1" applyFill="1" applyBorder="1"/>
    <xf numFmtId="0" fontId="2" fillId="10" borderId="12" xfId="0" applyFont="1" applyFill="1" applyBorder="1"/>
    <xf numFmtId="0" fontId="2" fillId="11" borderId="12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164" fontId="0" fillId="13" borderId="0" xfId="0" applyNumberFormat="1" applyFill="1"/>
    <xf numFmtId="0" fontId="4" fillId="14" borderId="12" xfId="0" applyFont="1" applyFill="1" applyBorder="1"/>
    <xf numFmtId="0" fontId="2" fillId="15" borderId="12" xfId="0" applyFont="1" applyFill="1" applyBorder="1"/>
    <xf numFmtId="0" fontId="4" fillId="15" borderId="12" xfId="0" applyFont="1" applyFill="1" applyBorder="1"/>
    <xf numFmtId="0" fontId="8" fillId="16" borderId="2" xfId="0" applyFont="1" applyFill="1" applyBorder="1" applyAlignment="1">
      <alignment horizontal="center"/>
    </xf>
    <xf numFmtId="0" fontId="8" fillId="18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9" fillId="16" borderId="3" xfId="0" applyFont="1" applyFill="1" applyBorder="1" applyAlignment="1">
      <alignment horizontal="center"/>
    </xf>
    <xf numFmtId="0" fontId="10" fillId="17" borderId="4" xfId="0" applyFont="1" applyFill="1" applyBorder="1" applyAlignment="1">
      <alignment horizontal="center"/>
    </xf>
    <xf numFmtId="0" fontId="10" fillId="17" borderId="5" xfId="0" applyFont="1" applyFill="1" applyBorder="1" applyAlignment="1">
      <alignment horizontal="center"/>
    </xf>
    <xf numFmtId="14" fontId="6" fillId="16" borderId="8" xfId="0" applyNumberFormat="1" applyFont="1" applyFill="1" applyBorder="1" applyAlignment="1">
      <alignment horizontal="center"/>
    </xf>
    <xf numFmtId="0" fontId="10" fillId="17" borderId="1" xfId="0" applyFont="1" applyFill="1" applyBorder="1" applyAlignment="1">
      <alignment horizontal="center"/>
    </xf>
    <xf numFmtId="0" fontId="10" fillId="17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4" fontId="6" fillId="8" borderId="8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14" fontId="6" fillId="18" borderId="8" xfId="0" applyNumberFormat="1" applyFont="1" applyFill="1" applyBorder="1" applyAlignment="1">
      <alignment horizontal="center"/>
    </xf>
    <xf numFmtId="14" fontId="6" fillId="18" borderId="1" xfId="0" applyNumberFormat="1" applyFont="1" applyFill="1" applyBorder="1" applyAlignment="1">
      <alignment horizontal="center"/>
    </xf>
    <xf numFmtId="14" fontId="6" fillId="18" borderId="9" xfId="0" applyNumberFormat="1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9" borderId="5" xfId="0" applyFont="1" applyFill="1" applyBorder="1" applyAlignment="1">
      <alignment horizontal="center"/>
    </xf>
    <xf numFmtId="0" fontId="9" fillId="18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A1BC-8351-9C4C-B3AA-FB27005D09DE}">
  <dimension ref="A1:X986"/>
  <sheetViews>
    <sheetView tabSelected="1" workbookViewId="0">
      <pane xSplit="9" topLeftCell="J1" activePane="topRight" state="frozen"/>
      <selection pane="topRight" activeCell="O19" sqref="O19"/>
    </sheetView>
  </sheetViews>
  <sheetFormatPr baseColWidth="10" defaultColWidth="11.1640625" defaultRowHeight="15" customHeight="1" x14ac:dyDescent="0.2"/>
  <cols>
    <col min="1" max="1" width="15.83203125" customWidth="1"/>
    <col min="2" max="2" width="19.5" customWidth="1"/>
    <col min="3" max="3" width="17" bestFit="1" customWidth="1"/>
    <col min="4" max="4" width="8.5" bestFit="1" customWidth="1"/>
    <col min="5" max="6" width="7" customWidth="1"/>
    <col min="7" max="7" width="10.83203125" customWidth="1"/>
    <col min="8" max="8" width="11" customWidth="1"/>
    <col min="9" max="9" width="11.1640625" customWidth="1"/>
    <col min="10" max="10" width="5" style="2" customWidth="1"/>
    <col min="11" max="11" width="4.6640625" style="2" customWidth="1"/>
    <col min="12" max="12" width="3.33203125" style="2" customWidth="1"/>
    <col min="13" max="13" width="5" style="2" customWidth="1"/>
    <col min="14" max="14" width="4" style="2" customWidth="1"/>
    <col min="15" max="21" width="3.33203125" style="2" customWidth="1"/>
    <col min="22" max="22" width="10.1640625" bestFit="1" customWidth="1"/>
    <col min="23" max="23" width="5.1640625" customWidth="1"/>
    <col min="24" max="24" width="25.1640625" bestFit="1" customWidth="1"/>
  </cols>
  <sheetData>
    <row r="1" spans="1:24" ht="21" x14ac:dyDescent="0.25">
      <c r="A1" s="1" t="s">
        <v>0</v>
      </c>
    </row>
    <row r="2" spans="1:24" ht="21" x14ac:dyDescent="0.25">
      <c r="A2" s="1" t="s">
        <v>1</v>
      </c>
      <c r="B2" s="26">
        <v>2025</v>
      </c>
    </row>
    <row r="3" spans="1:24" ht="15" customHeight="1" x14ac:dyDescent="0.2">
      <c r="A3" s="4"/>
      <c r="B3" s="4"/>
      <c r="C3" s="4"/>
      <c r="D3" s="4"/>
      <c r="E3" s="4"/>
      <c r="F3" s="41" t="s">
        <v>31</v>
      </c>
      <c r="G3" s="43" t="s">
        <v>36</v>
      </c>
      <c r="H3" s="41" t="s">
        <v>35</v>
      </c>
      <c r="I3" s="4"/>
      <c r="J3" s="58" t="s">
        <v>43</v>
      </c>
      <c r="K3" s="59"/>
      <c r="L3" s="60"/>
      <c r="M3" s="61" t="s">
        <v>2</v>
      </c>
      <c r="N3" s="62"/>
      <c r="O3" s="63"/>
      <c r="P3" s="45" t="s">
        <v>72</v>
      </c>
      <c r="Q3" s="46"/>
      <c r="R3" s="47"/>
      <c r="S3" s="61" t="s">
        <v>77</v>
      </c>
      <c r="T3" s="62"/>
      <c r="U3" s="63"/>
      <c r="V3" s="24" t="s">
        <v>4</v>
      </c>
    </row>
    <row r="4" spans="1:24" ht="15" customHeight="1" x14ac:dyDescent="0.2">
      <c r="A4" s="5"/>
      <c r="B4" s="6"/>
      <c r="C4" s="5" t="s">
        <v>5</v>
      </c>
      <c r="D4" s="5"/>
      <c r="E4" s="7"/>
      <c r="F4" s="42"/>
      <c r="G4" s="44"/>
      <c r="H4" s="42"/>
      <c r="I4" s="8" t="s">
        <v>6</v>
      </c>
      <c r="J4" s="52">
        <v>45696</v>
      </c>
      <c r="K4" s="53"/>
      <c r="L4" s="54"/>
      <c r="M4" s="55">
        <v>45704</v>
      </c>
      <c r="N4" s="56"/>
      <c r="O4" s="57"/>
      <c r="P4" s="48">
        <v>45763</v>
      </c>
      <c r="Q4" s="49"/>
      <c r="R4" s="50"/>
      <c r="S4" s="55">
        <v>45774</v>
      </c>
      <c r="T4" s="56"/>
      <c r="U4" s="57"/>
      <c r="V4" s="25" t="s">
        <v>44</v>
      </c>
    </row>
    <row r="5" spans="1:24" ht="15" customHeight="1" x14ac:dyDescent="0.2">
      <c r="A5" s="5" t="s">
        <v>7</v>
      </c>
      <c r="B5" s="6" t="s">
        <v>8</v>
      </c>
      <c r="C5" s="5" t="s">
        <v>9</v>
      </c>
      <c r="D5" s="5" t="s">
        <v>10</v>
      </c>
      <c r="E5" s="5" t="s">
        <v>11</v>
      </c>
      <c r="F5" s="42"/>
      <c r="G5" s="44"/>
      <c r="H5" s="42"/>
      <c r="I5" s="8">
        <v>2025</v>
      </c>
      <c r="J5" s="21" t="s">
        <v>12</v>
      </c>
      <c r="K5" s="21" t="s">
        <v>6</v>
      </c>
      <c r="L5" s="21" t="s">
        <v>13</v>
      </c>
      <c r="M5" s="40" t="s">
        <v>12</v>
      </c>
      <c r="N5" s="40" t="s">
        <v>6</v>
      </c>
      <c r="O5" s="40" t="s">
        <v>13</v>
      </c>
      <c r="P5" s="39" t="s">
        <v>12</v>
      </c>
      <c r="Q5" s="39" t="s">
        <v>6</v>
      </c>
      <c r="R5" s="39" t="s">
        <v>13</v>
      </c>
      <c r="S5" s="40" t="s">
        <v>12</v>
      </c>
      <c r="T5" s="40" t="s">
        <v>6</v>
      </c>
      <c r="U5" s="40" t="s">
        <v>13</v>
      </c>
      <c r="V5" s="28" t="s">
        <v>6</v>
      </c>
    </row>
    <row r="6" spans="1:24" ht="15" customHeight="1" x14ac:dyDescent="0.2">
      <c r="A6" s="36" t="s">
        <v>32</v>
      </c>
      <c r="B6" s="13" t="s">
        <v>41</v>
      </c>
      <c r="C6" s="14" t="s">
        <v>14</v>
      </c>
      <c r="D6" s="15">
        <v>2002</v>
      </c>
      <c r="E6" s="14" t="s">
        <v>18</v>
      </c>
      <c r="F6" s="14">
        <v>97</v>
      </c>
      <c r="G6" s="14">
        <f>F6/4</f>
        <v>24.25</v>
      </c>
      <c r="H6" s="14">
        <f>G6</f>
        <v>24.25</v>
      </c>
      <c r="I6" s="15">
        <f>K6+N6+Q6+T6</f>
        <v>75.5</v>
      </c>
      <c r="J6" s="16">
        <v>3</v>
      </c>
      <c r="K6" s="16">
        <f>20+2+3</f>
        <v>25</v>
      </c>
      <c r="L6" s="16">
        <v>1</v>
      </c>
      <c r="M6" s="16" t="s">
        <v>68</v>
      </c>
      <c r="N6" s="16">
        <v>3.5</v>
      </c>
      <c r="O6" s="16"/>
      <c r="P6" s="33" t="s">
        <v>70</v>
      </c>
      <c r="Q6" s="33">
        <f>30+5</f>
        <v>35</v>
      </c>
      <c r="R6" s="16"/>
      <c r="S6" s="16" t="s">
        <v>68</v>
      </c>
      <c r="T6" s="16">
        <v>12</v>
      </c>
      <c r="U6" s="16">
        <v>2</v>
      </c>
      <c r="V6" s="15">
        <f>H6+I6</f>
        <v>99.75</v>
      </c>
    </row>
    <row r="7" spans="1:24" ht="16" x14ac:dyDescent="0.2">
      <c r="A7" s="37" t="s">
        <v>34</v>
      </c>
      <c r="B7" s="17" t="s">
        <v>42</v>
      </c>
      <c r="C7" s="15" t="s">
        <v>19</v>
      </c>
      <c r="D7" s="15">
        <v>2009</v>
      </c>
      <c r="E7" s="14" t="s">
        <v>17</v>
      </c>
      <c r="F7" s="14">
        <v>34.799999999999997</v>
      </c>
      <c r="G7" s="14">
        <f>F7/4</f>
        <v>8.6999999999999993</v>
      </c>
      <c r="H7" s="27">
        <f>G7/2</f>
        <v>4.3499999999999996</v>
      </c>
      <c r="I7" s="15">
        <f t="shared" ref="I7:I15" si="0">K7+N7+Q7+T7</f>
        <v>66.5</v>
      </c>
      <c r="J7" s="18">
        <v>2</v>
      </c>
      <c r="K7" s="19">
        <f>25+3</f>
        <v>28</v>
      </c>
      <c r="L7" s="18"/>
      <c r="M7" s="16" t="s">
        <v>68</v>
      </c>
      <c r="N7" s="16">
        <v>3.5</v>
      </c>
      <c r="O7" s="18"/>
      <c r="P7" s="19" t="s">
        <v>70</v>
      </c>
      <c r="Q7" s="19">
        <f>30+5</f>
        <v>35</v>
      </c>
      <c r="R7" s="18"/>
      <c r="S7" s="18"/>
      <c r="T7" s="18"/>
      <c r="U7" s="18"/>
      <c r="V7" s="15">
        <f t="shared" ref="V7:V15" si="1">H7+I7</f>
        <v>70.849999999999994</v>
      </c>
    </row>
    <row r="8" spans="1:24" ht="15" customHeight="1" x14ac:dyDescent="0.2">
      <c r="A8" s="37" t="s">
        <v>76</v>
      </c>
      <c r="B8" s="30" t="s">
        <v>55</v>
      </c>
      <c r="C8" s="15" t="s">
        <v>56</v>
      </c>
      <c r="D8" s="15">
        <v>2009</v>
      </c>
      <c r="E8" s="14" t="s">
        <v>18</v>
      </c>
      <c r="F8" s="20">
        <v>26.4</v>
      </c>
      <c r="G8" s="14">
        <f>F8/4</f>
        <v>6.6</v>
      </c>
      <c r="H8" s="32">
        <f>G8/2</f>
        <v>3.3</v>
      </c>
      <c r="I8" s="15">
        <f t="shared" si="0"/>
        <v>52.5</v>
      </c>
      <c r="J8" s="16"/>
      <c r="K8" s="16"/>
      <c r="L8" s="16"/>
      <c r="M8" s="16" t="s">
        <v>68</v>
      </c>
      <c r="N8" s="16">
        <v>3.5</v>
      </c>
      <c r="O8" s="16"/>
      <c r="P8" s="16" t="s">
        <v>68</v>
      </c>
      <c r="Q8" s="16">
        <f>40+5+4</f>
        <v>49</v>
      </c>
      <c r="R8" s="16">
        <v>1</v>
      </c>
      <c r="S8" s="16"/>
      <c r="T8" s="16"/>
      <c r="U8" s="16"/>
      <c r="V8" s="15">
        <f t="shared" si="1"/>
        <v>55.8</v>
      </c>
      <c r="X8" s="10"/>
    </row>
    <row r="9" spans="1:24" ht="15" customHeight="1" x14ac:dyDescent="0.2">
      <c r="A9" s="36" t="s">
        <v>64</v>
      </c>
      <c r="B9" s="15" t="s">
        <v>51</v>
      </c>
      <c r="C9" s="14" t="s">
        <v>52</v>
      </c>
      <c r="D9" s="15">
        <v>1977</v>
      </c>
      <c r="E9" s="29" t="s">
        <v>53</v>
      </c>
      <c r="F9" s="20">
        <v>57.8</v>
      </c>
      <c r="G9" s="14">
        <f>F9/4</f>
        <v>14.45</v>
      </c>
      <c r="H9" s="20">
        <f>G9</f>
        <v>14.45</v>
      </c>
      <c r="I9" s="15">
        <f t="shared" si="0"/>
        <v>41</v>
      </c>
      <c r="J9" s="16"/>
      <c r="K9" s="16"/>
      <c r="L9" s="16"/>
      <c r="M9" s="16" t="s">
        <v>68</v>
      </c>
      <c r="N9" s="16">
        <v>7</v>
      </c>
      <c r="O9" s="16"/>
      <c r="P9" s="33" t="s">
        <v>73</v>
      </c>
      <c r="Q9" s="33">
        <f>20+5</f>
        <v>25</v>
      </c>
      <c r="R9" s="16"/>
      <c r="S9" s="16" t="s">
        <v>69</v>
      </c>
      <c r="T9" s="16">
        <v>9</v>
      </c>
      <c r="U9" s="16">
        <v>1</v>
      </c>
      <c r="V9" s="15">
        <f t="shared" si="1"/>
        <v>55.45</v>
      </c>
      <c r="X9" s="10"/>
    </row>
    <row r="10" spans="1:24" ht="15" customHeight="1" x14ac:dyDescent="0.2">
      <c r="A10" s="37" t="s">
        <v>63</v>
      </c>
      <c r="B10" s="15" t="s">
        <v>49</v>
      </c>
      <c r="C10" s="14" t="s">
        <v>50</v>
      </c>
      <c r="D10" s="15">
        <v>2006</v>
      </c>
      <c r="E10" s="14" t="s">
        <v>66</v>
      </c>
      <c r="F10" s="20">
        <v>78.2</v>
      </c>
      <c r="G10" s="14">
        <f>F10/4</f>
        <v>19.55</v>
      </c>
      <c r="H10" s="20">
        <f>G10</f>
        <v>19.55</v>
      </c>
      <c r="I10" s="15">
        <f t="shared" si="0"/>
        <v>13.5</v>
      </c>
      <c r="J10" s="16"/>
      <c r="K10" s="16"/>
      <c r="L10" s="16"/>
      <c r="M10" s="16" t="s">
        <v>68</v>
      </c>
      <c r="N10" s="16">
        <v>3.5</v>
      </c>
      <c r="O10" s="16"/>
      <c r="P10" s="33" t="s">
        <v>75</v>
      </c>
      <c r="Q10" s="33">
        <v>10</v>
      </c>
      <c r="R10" s="16"/>
      <c r="S10" s="16"/>
      <c r="T10" s="16"/>
      <c r="U10" s="16"/>
      <c r="V10" s="15">
        <f t="shared" si="1"/>
        <v>33.049999999999997</v>
      </c>
      <c r="X10" s="10"/>
    </row>
    <row r="11" spans="1:24" ht="15" customHeight="1" x14ac:dyDescent="0.2">
      <c r="A11" s="37" t="s">
        <v>33</v>
      </c>
      <c r="B11" s="13" t="s">
        <v>15</v>
      </c>
      <c r="C11" s="14" t="s">
        <v>16</v>
      </c>
      <c r="D11" s="15">
        <v>2004</v>
      </c>
      <c r="E11" s="20" t="s">
        <v>17</v>
      </c>
      <c r="F11" s="20">
        <v>84.8</v>
      </c>
      <c r="G11" s="14">
        <f t="shared" ref="G11:G13" si="2">F11/4</f>
        <v>21.2</v>
      </c>
      <c r="H11" s="20">
        <f>G11</f>
        <v>21.2</v>
      </c>
      <c r="I11" s="15">
        <f t="shared" si="0"/>
        <v>6.5</v>
      </c>
      <c r="J11" s="34">
        <v>0</v>
      </c>
      <c r="K11" s="33">
        <v>3</v>
      </c>
      <c r="L11" s="16"/>
      <c r="M11" s="16" t="s">
        <v>68</v>
      </c>
      <c r="N11" s="16">
        <v>3.5</v>
      </c>
      <c r="O11" s="16"/>
      <c r="P11" s="16"/>
      <c r="Q11" s="16"/>
      <c r="R11" s="16"/>
      <c r="S11" s="16"/>
      <c r="T11" s="16"/>
      <c r="U11" s="16"/>
      <c r="V11" s="15">
        <f t="shared" si="1"/>
        <v>27.7</v>
      </c>
      <c r="X11" s="35" t="s">
        <v>71</v>
      </c>
    </row>
    <row r="12" spans="1:24" ht="15" customHeight="1" x14ac:dyDescent="0.2">
      <c r="A12" s="31" t="s">
        <v>32</v>
      </c>
      <c r="B12" s="15" t="s">
        <v>49</v>
      </c>
      <c r="C12" s="15" t="s">
        <v>60</v>
      </c>
      <c r="D12" s="15">
        <v>2000</v>
      </c>
      <c r="E12" s="14" t="s">
        <v>66</v>
      </c>
      <c r="F12" s="20">
        <v>25.1</v>
      </c>
      <c r="G12" s="14">
        <f>F12/4</f>
        <v>6.2750000000000004</v>
      </c>
      <c r="H12" s="20">
        <f>G12</f>
        <v>6.2750000000000004</v>
      </c>
      <c r="I12" s="15">
        <f>K12+N12+Q12+T12</f>
        <v>14</v>
      </c>
      <c r="J12" s="16"/>
      <c r="K12" s="16"/>
      <c r="L12" s="16"/>
      <c r="M12" s="16" t="s">
        <v>70</v>
      </c>
      <c r="N12" s="16">
        <v>3</v>
      </c>
      <c r="O12" s="16"/>
      <c r="P12" s="16"/>
      <c r="Q12" s="16"/>
      <c r="R12" s="16"/>
      <c r="S12" s="16" t="s">
        <v>68</v>
      </c>
      <c r="T12" s="16">
        <v>11</v>
      </c>
      <c r="U12" s="16">
        <v>1</v>
      </c>
      <c r="V12" s="15">
        <f>H12+I12</f>
        <v>20.274999999999999</v>
      </c>
      <c r="X12" s="10"/>
    </row>
    <row r="13" spans="1:24" ht="15" customHeight="1" x14ac:dyDescent="0.2">
      <c r="A13" s="38" t="s">
        <v>64</v>
      </c>
      <c r="B13" s="15" t="s">
        <v>49</v>
      </c>
      <c r="C13" s="15" t="s">
        <v>54</v>
      </c>
      <c r="D13" s="15">
        <v>1992</v>
      </c>
      <c r="E13" s="20" t="s">
        <v>67</v>
      </c>
      <c r="F13" s="20">
        <v>38.4</v>
      </c>
      <c r="G13" s="14">
        <f t="shared" si="2"/>
        <v>9.6</v>
      </c>
      <c r="H13" s="20">
        <f t="shared" ref="H13" si="3">G13</f>
        <v>9.6</v>
      </c>
      <c r="I13" s="15">
        <f t="shared" si="0"/>
        <v>10</v>
      </c>
      <c r="J13" s="16"/>
      <c r="K13" s="16"/>
      <c r="L13" s="16"/>
      <c r="M13" s="16" t="s">
        <v>69</v>
      </c>
      <c r="N13" s="16">
        <v>5</v>
      </c>
      <c r="O13" s="16"/>
      <c r="P13" s="33" t="s">
        <v>74</v>
      </c>
      <c r="Q13" s="33">
        <v>5</v>
      </c>
      <c r="R13" s="16"/>
      <c r="S13" s="16"/>
      <c r="T13" s="16"/>
      <c r="U13" s="16"/>
      <c r="V13" s="15">
        <f t="shared" si="1"/>
        <v>19.600000000000001</v>
      </c>
      <c r="X13" s="10"/>
    </row>
    <row r="14" spans="1:24" ht="15" customHeight="1" x14ac:dyDescent="0.2">
      <c r="A14" s="31" t="s">
        <v>64</v>
      </c>
      <c r="B14" s="30" t="s">
        <v>57</v>
      </c>
      <c r="C14" s="15" t="s">
        <v>58</v>
      </c>
      <c r="D14" s="15">
        <v>2000</v>
      </c>
      <c r="E14" s="14" t="s">
        <v>59</v>
      </c>
      <c r="F14" s="20">
        <v>25.6</v>
      </c>
      <c r="G14" s="14">
        <f>F14/4</f>
        <v>6.4</v>
      </c>
      <c r="H14" s="20">
        <f>G14</f>
        <v>6.4</v>
      </c>
      <c r="I14" s="15">
        <f>K14+N14+Q14+T14</f>
        <v>6</v>
      </c>
      <c r="J14" s="16"/>
      <c r="K14" s="16"/>
      <c r="L14" s="16"/>
      <c r="M14" s="16">
        <v>0</v>
      </c>
      <c r="N14" s="16"/>
      <c r="O14" s="16"/>
      <c r="P14" s="16"/>
      <c r="Q14" s="16"/>
      <c r="R14" s="16"/>
      <c r="S14" s="33" t="s">
        <v>70</v>
      </c>
      <c r="T14" s="33">
        <v>6</v>
      </c>
      <c r="U14" s="16">
        <v>0</v>
      </c>
      <c r="V14" s="15">
        <f>H14+I14</f>
        <v>12.4</v>
      </c>
      <c r="X14" s="10"/>
    </row>
    <row r="15" spans="1:24" ht="15" customHeight="1" x14ac:dyDescent="0.2">
      <c r="A15" s="15" t="s">
        <v>65</v>
      </c>
      <c r="B15" s="30" t="s">
        <v>61</v>
      </c>
      <c r="C15" s="15" t="s">
        <v>62</v>
      </c>
      <c r="D15" s="15">
        <v>2012</v>
      </c>
      <c r="E15" s="14" t="s">
        <v>59</v>
      </c>
      <c r="F15" s="20">
        <v>21.1</v>
      </c>
      <c r="G15" s="14">
        <f>F15/4</f>
        <v>5.2750000000000004</v>
      </c>
      <c r="H15" s="20">
        <f>G15</f>
        <v>5.2750000000000004</v>
      </c>
      <c r="I15" s="15">
        <f t="shared" si="0"/>
        <v>3.5</v>
      </c>
      <c r="J15" s="16"/>
      <c r="K15" s="16"/>
      <c r="L15" s="16"/>
      <c r="M15" s="16" t="s">
        <v>68</v>
      </c>
      <c r="N15" s="16">
        <v>3.5</v>
      </c>
      <c r="O15" s="16"/>
      <c r="P15" s="16"/>
      <c r="Q15" s="16"/>
      <c r="R15" s="16"/>
      <c r="S15" s="16"/>
      <c r="T15" s="16"/>
      <c r="U15" s="16"/>
      <c r="V15" s="15">
        <f t="shared" si="1"/>
        <v>8.7750000000000004</v>
      </c>
      <c r="X15" s="10"/>
    </row>
    <row r="16" spans="1:24" ht="15.75" customHeight="1" x14ac:dyDescent="0.2"/>
    <row r="17" spans="1:11" ht="15.75" customHeight="1" x14ac:dyDescent="0.2">
      <c r="J17" s="51" t="s">
        <v>40</v>
      </c>
      <c r="K17" s="51"/>
    </row>
    <row r="18" spans="1:11" ht="15.75" customHeight="1" x14ac:dyDescent="0.2"/>
    <row r="19" spans="1:11" ht="15.75" customHeight="1" x14ac:dyDescent="0.2"/>
    <row r="20" spans="1:11" ht="15.75" customHeight="1" x14ac:dyDescent="0.2">
      <c r="A20" s="11" t="s">
        <v>20</v>
      </c>
      <c r="B20" s="22" t="s">
        <v>21</v>
      </c>
      <c r="C20" s="23" t="s">
        <v>22</v>
      </c>
      <c r="D20" s="22" t="s">
        <v>23</v>
      </c>
      <c r="E20" s="22" t="s">
        <v>37</v>
      </c>
      <c r="F20" s="22" t="s">
        <v>24</v>
      </c>
      <c r="G20" s="22" t="s">
        <v>25</v>
      </c>
      <c r="H20" s="22" t="s">
        <v>26</v>
      </c>
      <c r="I20" s="22" t="s">
        <v>27</v>
      </c>
      <c r="J20" s="22" t="s">
        <v>28</v>
      </c>
      <c r="K20" s="22" t="s">
        <v>29</v>
      </c>
    </row>
    <row r="21" spans="1:11" ht="15.75" customHeight="1" x14ac:dyDescent="0.2">
      <c r="A21" s="11" t="s">
        <v>45</v>
      </c>
      <c r="B21" s="9">
        <v>60</v>
      </c>
      <c r="C21" s="12">
        <v>55</v>
      </c>
      <c r="D21" s="12">
        <v>50</v>
      </c>
      <c r="E21" s="9">
        <v>45</v>
      </c>
      <c r="F21" s="9">
        <v>40</v>
      </c>
      <c r="G21" s="9">
        <v>30</v>
      </c>
      <c r="H21" s="9">
        <v>20</v>
      </c>
      <c r="I21" s="9">
        <v>10</v>
      </c>
      <c r="J21" s="9">
        <v>6</v>
      </c>
      <c r="K21" s="9">
        <v>7</v>
      </c>
    </row>
    <row r="22" spans="1:11" ht="15.75" customHeight="1" x14ac:dyDescent="0.2">
      <c r="A22" s="11" t="s">
        <v>46</v>
      </c>
      <c r="B22" s="9">
        <v>50</v>
      </c>
      <c r="C22" s="12">
        <v>45</v>
      </c>
      <c r="D22" s="12">
        <v>40</v>
      </c>
      <c r="E22" s="9">
        <v>35</v>
      </c>
      <c r="F22" s="9">
        <v>30</v>
      </c>
      <c r="G22" s="9">
        <v>20</v>
      </c>
      <c r="H22" s="9">
        <v>10</v>
      </c>
      <c r="I22" s="9">
        <v>7</v>
      </c>
      <c r="J22" s="9">
        <v>4</v>
      </c>
      <c r="K22" s="9">
        <v>5</v>
      </c>
    </row>
    <row r="23" spans="1:11" ht="15.75" customHeight="1" x14ac:dyDescent="0.2">
      <c r="A23" s="11" t="s">
        <v>30</v>
      </c>
      <c r="B23" s="9">
        <v>40</v>
      </c>
      <c r="C23" s="12">
        <v>35</v>
      </c>
      <c r="D23" s="12">
        <v>30</v>
      </c>
      <c r="E23" s="9">
        <v>25</v>
      </c>
      <c r="F23" s="9">
        <v>20</v>
      </c>
      <c r="G23" s="9">
        <v>15</v>
      </c>
      <c r="H23" s="9">
        <v>10</v>
      </c>
      <c r="I23" s="9">
        <v>5</v>
      </c>
      <c r="J23" s="9">
        <v>4</v>
      </c>
      <c r="K23" s="9">
        <v>5</v>
      </c>
    </row>
    <row r="24" spans="1:11" ht="15.75" customHeight="1" x14ac:dyDescent="0.2">
      <c r="A24" s="11" t="s">
        <v>38</v>
      </c>
      <c r="B24" s="9">
        <v>30</v>
      </c>
      <c r="C24" s="12">
        <v>25</v>
      </c>
      <c r="D24" s="12">
        <v>20</v>
      </c>
      <c r="E24" s="9">
        <v>15</v>
      </c>
      <c r="F24" s="9">
        <v>10</v>
      </c>
      <c r="G24" s="9">
        <v>7</v>
      </c>
      <c r="H24" s="9">
        <v>5</v>
      </c>
      <c r="I24" s="9">
        <v>3</v>
      </c>
      <c r="J24" s="9">
        <v>2</v>
      </c>
      <c r="K24" s="9">
        <v>3</v>
      </c>
    </row>
    <row r="25" spans="1:11" ht="15.75" customHeight="1" x14ac:dyDescent="0.2">
      <c r="A25" s="11" t="s">
        <v>39</v>
      </c>
      <c r="B25" s="12">
        <v>25</v>
      </c>
      <c r="C25" s="9">
        <v>20</v>
      </c>
      <c r="D25" s="9">
        <v>15</v>
      </c>
      <c r="E25" s="9">
        <v>10</v>
      </c>
      <c r="F25" s="9">
        <v>5</v>
      </c>
      <c r="G25" s="9">
        <v>4</v>
      </c>
      <c r="H25" s="9">
        <v>3</v>
      </c>
      <c r="I25" s="9">
        <v>2</v>
      </c>
      <c r="J25" s="9">
        <v>2</v>
      </c>
      <c r="K25" s="9">
        <v>3</v>
      </c>
    </row>
    <row r="26" spans="1:11" ht="15.75" customHeight="1" x14ac:dyDescent="0.2">
      <c r="A26" s="11" t="s">
        <v>47</v>
      </c>
      <c r="B26" s="12">
        <v>10</v>
      </c>
      <c r="C26" s="9">
        <v>8</v>
      </c>
      <c r="D26" s="9">
        <v>6</v>
      </c>
      <c r="E26" s="9">
        <v>4</v>
      </c>
      <c r="F26" s="9">
        <v>2</v>
      </c>
      <c r="G26" s="9"/>
      <c r="H26" s="9"/>
      <c r="I26" s="9"/>
      <c r="J26" s="9">
        <v>1</v>
      </c>
      <c r="K26" s="9"/>
    </row>
    <row r="27" spans="1:11" ht="15.75" customHeight="1" x14ac:dyDescent="0.2">
      <c r="A27" s="11" t="s">
        <v>3</v>
      </c>
      <c r="B27" s="9">
        <v>10</v>
      </c>
      <c r="C27" s="12">
        <v>8</v>
      </c>
      <c r="D27" s="9">
        <v>6</v>
      </c>
      <c r="E27" s="9">
        <v>4</v>
      </c>
      <c r="F27" s="9">
        <v>2</v>
      </c>
      <c r="G27" s="9"/>
      <c r="H27" s="9"/>
      <c r="I27" s="9"/>
      <c r="J27" s="9">
        <v>1</v>
      </c>
      <c r="K27" s="9"/>
    </row>
    <row r="28" spans="1:11" ht="15.75" customHeight="1" x14ac:dyDescent="0.2">
      <c r="A28" s="11" t="s">
        <v>48</v>
      </c>
      <c r="B28" s="9">
        <v>7</v>
      </c>
      <c r="C28" s="12">
        <v>5</v>
      </c>
      <c r="D28" s="9">
        <v>3</v>
      </c>
      <c r="E28" s="9"/>
      <c r="F28" s="9"/>
      <c r="G28" s="9"/>
      <c r="H28" s="9"/>
      <c r="I28" s="9"/>
      <c r="J28" s="9">
        <v>1</v>
      </c>
      <c r="K28" s="9"/>
    </row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spans="1:21" ht="15.75" customHeight="1" x14ac:dyDescent="0.2"/>
    <row r="178" spans="1:21" ht="15.75" customHeight="1" x14ac:dyDescent="0.2"/>
    <row r="179" spans="1:21" ht="15.75" customHeight="1" x14ac:dyDescent="0.2">
      <c r="A179" s="3">
        <v>30</v>
      </c>
      <c r="B179" s="3">
        <v>25</v>
      </c>
      <c r="C179" s="3">
        <v>20</v>
      </c>
      <c r="D179" s="3"/>
      <c r="E179" s="3"/>
      <c r="F179" s="3"/>
      <c r="G179" s="3"/>
      <c r="H179" s="3"/>
      <c r="I179" s="3"/>
      <c r="J179" s="3">
        <v>10</v>
      </c>
      <c r="K179" s="3">
        <v>7</v>
      </c>
      <c r="L179" s="3">
        <v>5</v>
      </c>
      <c r="M179" s="3">
        <v>3</v>
      </c>
      <c r="N179" s="3">
        <v>2</v>
      </c>
      <c r="O179" s="3">
        <v>3</v>
      </c>
      <c r="P179" s="3"/>
      <c r="Q179" s="3"/>
      <c r="R179" s="3"/>
      <c r="S179" s="3"/>
      <c r="T179" s="3"/>
      <c r="U179" s="3"/>
    </row>
    <row r="180" spans="1:21" ht="15.75" customHeight="1" x14ac:dyDescent="0.2">
      <c r="A180" s="3">
        <v>25</v>
      </c>
      <c r="B180" s="3">
        <v>20</v>
      </c>
      <c r="C180" s="3">
        <v>15</v>
      </c>
      <c r="D180" s="3"/>
      <c r="E180" s="3"/>
      <c r="F180" s="3"/>
      <c r="G180" s="3"/>
      <c r="H180" s="3"/>
      <c r="I180" s="3"/>
      <c r="J180" s="3">
        <v>5</v>
      </c>
      <c r="K180" s="3">
        <v>4</v>
      </c>
      <c r="L180" s="3">
        <v>3</v>
      </c>
      <c r="M180" s="3">
        <v>2</v>
      </c>
      <c r="N180" s="3">
        <v>2</v>
      </c>
      <c r="O180" s="3">
        <v>3</v>
      </c>
      <c r="P180" s="3"/>
      <c r="Q180" s="3"/>
      <c r="R180" s="3"/>
      <c r="S180" s="3"/>
      <c r="T180" s="3"/>
      <c r="U180" s="3"/>
    </row>
    <row r="181" spans="1:21" ht="15.75" customHeight="1" x14ac:dyDescent="0.2">
      <c r="A181" s="3">
        <v>7</v>
      </c>
      <c r="B181" s="3">
        <v>5</v>
      </c>
      <c r="C181" s="3">
        <v>3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>
        <v>1</v>
      </c>
      <c r="O181" s="3"/>
      <c r="P181" s="3"/>
      <c r="Q181" s="3"/>
      <c r="R181" s="3"/>
      <c r="S181" s="3"/>
      <c r="T181" s="3"/>
      <c r="U181" s="3"/>
    </row>
    <row r="182" spans="1:21" ht="15.75" customHeight="1" x14ac:dyDescent="0.2">
      <c r="A182" s="3">
        <v>10</v>
      </c>
      <c r="B182" s="3">
        <v>8</v>
      </c>
      <c r="C182" s="3">
        <v>6</v>
      </c>
      <c r="D182" s="3"/>
      <c r="E182" s="3"/>
      <c r="F182" s="3"/>
      <c r="G182" s="3"/>
      <c r="H182" s="3"/>
      <c r="I182" s="3"/>
      <c r="J182" s="3">
        <v>2</v>
      </c>
      <c r="K182" s="3"/>
      <c r="L182" s="3"/>
      <c r="M182" s="3"/>
      <c r="N182" s="3">
        <v>1</v>
      </c>
    </row>
    <row r="183" spans="1:21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21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21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21" ht="15.75" customHeight="1" x14ac:dyDescent="0.2"/>
    <row r="187" spans="1:21" ht="15.75" customHeight="1" x14ac:dyDescent="0.2"/>
    <row r="188" spans="1:21" ht="15.75" customHeight="1" x14ac:dyDescent="0.2"/>
    <row r="189" spans="1:21" ht="15.75" customHeight="1" x14ac:dyDescent="0.2"/>
    <row r="190" spans="1:21" ht="15.75" customHeight="1" x14ac:dyDescent="0.2"/>
    <row r="191" spans="1:21" ht="15.75" customHeight="1" x14ac:dyDescent="0.2"/>
    <row r="192" spans="1:21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</sheetData>
  <autoFilter ref="A5:V5" xr:uid="{00000000-0009-0000-0000-000001000000}"/>
  <mergeCells count="12">
    <mergeCell ref="S3:U3"/>
    <mergeCell ref="S4:U4"/>
    <mergeCell ref="J17:K17"/>
    <mergeCell ref="J4:L4"/>
    <mergeCell ref="M4:O4"/>
    <mergeCell ref="J3:L3"/>
    <mergeCell ref="M3:O3"/>
    <mergeCell ref="F3:F5"/>
    <mergeCell ref="H3:H5"/>
    <mergeCell ref="G3:G5"/>
    <mergeCell ref="P3:R3"/>
    <mergeCell ref="P4:R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2025-02-08T12:42:06Z</dcterms:created>
  <dcterms:modified xsi:type="dcterms:W3CDTF">2025-04-27T18:46:45Z</dcterms:modified>
</cp:coreProperties>
</file>