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lexandrafilipova/Library/Mobile Documents/com~apple~CloudDocs/Documents/SATKD/2025/Rozpočty/"/>
    </mc:Choice>
  </mc:AlternateContent>
  <xr:revisionPtr revIDLastSave="0" documentId="13_ncr:1_{A893E3CD-DB28-2F4A-B09D-D5CC56566F91}" xr6:coauthVersionLast="47" xr6:coauthVersionMax="47" xr10:uidLastSave="{00000000-0000-0000-0000-000000000000}"/>
  <bookViews>
    <workbookView xWindow="3780" yWindow="760" windowWidth="21680" windowHeight="16840" xr2:uid="{A9512EA2-41CE-4015-96A7-51FEB5569A68}"/>
  </bookViews>
  <sheets>
    <sheet name="TŠ 2025-I.polrok- 11.6." sheetId="1" r:id="rId1"/>
  </sheets>
  <definedNames>
    <definedName name="_xlnm._FilterDatabase" localSheetId="0" hidden="1">'TŠ 2025-I.polrok- 11.6.'!$B$5:$W$21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7" i="1" l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6" i="1"/>
  <c r="Q10" i="1"/>
  <c r="Q11" i="1" l="1"/>
  <c r="I13" i="1"/>
  <c r="I12" i="1"/>
  <c r="H18" i="1" l="1"/>
  <c r="N22" i="1"/>
  <c r="J9" i="1"/>
  <c r="J7" i="1"/>
  <c r="J8" i="1"/>
  <c r="K22" i="1"/>
  <c r="L22" i="1"/>
  <c r="M22" i="1"/>
  <c r="G22" i="1"/>
  <c r="I22" i="1"/>
  <c r="J22" i="1" l="1"/>
  <c r="W22" i="1"/>
</calcChain>
</file>

<file path=xl/sharedStrings.xml><?xml version="1.0" encoding="utf-8"?>
<sst xmlns="http://schemas.openxmlformats.org/spreadsheetml/2006/main" count="89" uniqueCount="50">
  <si>
    <t>Disciplína</t>
  </si>
  <si>
    <t>Klub</t>
  </si>
  <si>
    <t>Priezvisko a meno</t>
  </si>
  <si>
    <t>Kategória</t>
  </si>
  <si>
    <t>Ročník</t>
  </si>
  <si>
    <t>Pridelená suma</t>
  </si>
  <si>
    <t>Zápas</t>
  </si>
  <si>
    <t>Black Tiger TKD, Snina</t>
  </si>
  <si>
    <t>1.KADETI</t>
  </si>
  <si>
    <t>2.JUNIORI</t>
  </si>
  <si>
    <t>Chimčák Artur</t>
  </si>
  <si>
    <t>Krupjaková Alžbeta</t>
  </si>
  <si>
    <t>Šebok Oliver</t>
  </si>
  <si>
    <t>3.SENIORI</t>
  </si>
  <si>
    <t>ILYO TKD ŠKP Košice</t>
  </si>
  <si>
    <t>2004</t>
  </si>
  <si>
    <t>Hanušovský Richard</t>
  </si>
  <si>
    <t>Ižarik Daniel</t>
  </si>
  <si>
    <t>Turzáková Simona</t>
  </si>
  <si>
    <t>KORYO TKD Slávia UPJŠ Košice</t>
  </si>
  <si>
    <t>Kaminská Michaela</t>
  </si>
  <si>
    <t>Pernischová Simona Emma</t>
  </si>
  <si>
    <t>RYONG TKD ŠKP Bratislava</t>
  </si>
  <si>
    <t>Gregorová Martina</t>
  </si>
  <si>
    <t>Horváth Matej</t>
  </si>
  <si>
    <t>Mamuti Hamza</t>
  </si>
  <si>
    <t>Zagyiová Natália</t>
  </si>
  <si>
    <t>Frgolec Damien Pavel</t>
  </si>
  <si>
    <t>Frgolec Miroslav</t>
  </si>
  <si>
    <t>Poomsae</t>
  </si>
  <si>
    <t>TKD KLUB Hnúšťa</t>
  </si>
  <si>
    <t>Kyseľová Ivana</t>
  </si>
  <si>
    <t>Morová Tamara</t>
  </si>
  <si>
    <t>Zostatok</t>
  </si>
  <si>
    <t>Zoznam TŠ prvý polrok 2025</t>
  </si>
  <si>
    <t xml:space="preserve">Slovenia Open </t>
  </si>
  <si>
    <t>AOY</t>
  </si>
  <si>
    <t>Sportová prehliadka</t>
  </si>
  <si>
    <t>Gal licencia</t>
  </si>
  <si>
    <t xml:space="preserve">Turkish Open </t>
  </si>
  <si>
    <t xml:space="preserve">Bulgarian Open </t>
  </si>
  <si>
    <t xml:space="preserve">Zlín Open </t>
  </si>
  <si>
    <t xml:space="preserve">Skopje Open </t>
  </si>
  <si>
    <t xml:space="preserve">Galeb Trophy </t>
  </si>
  <si>
    <t>Mental koučing</t>
  </si>
  <si>
    <t xml:space="preserve">Bristol Open </t>
  </si>
  <si>
    <t xml:space="preserve">ME Tallin </t>
  </si>
  <si>
    <t>Asterix Cup</t>
  </si>
  <si>
    <t>KARLOVAC Open</t>
  </si>
  <si>
    <t xml:space="preserve">HEREYA Open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</si>
</sst>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€&quot;_ ;_ * \(#,##0.00\)\ &quot;€&quot;_ ;_ * &quot;-&quot;??_)\ &quot;€&quot;_ ;_ @_ "/>
    <numFmt numFmtId="164" formatCode="_-* #,##0.00\ &quot;€&quot;_-;\-* #,##0.00\ &quot;€&quot;_-;_-* &quot;-&quot;??\ &quot;€&quot;_-;_-@_-"/>
  </numFmts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Aptos Narrow"/>
      <family val="2"/>
      <charset val="238"/>
      <scheme val="minor"/>
    </font>
    <font>
      <b/>
      <sz val="16"/>
      <color theme="1"/>
      <name val="Aptos Narrow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color rgb="FFFF0000"/>
      <name val="Aptos Narrow"/>
      <family val="2"/>
      <scheme val="minor"/>
    </font>
    <font>
      <sz val="12"/>
      <color rgb="FFFF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shrinkToFit="1"/>
    </xf>
    <xf numFmtId="0" fontId="2" fillId="0" borderId="6" xfId="0" applyFont="1" applyBorder="1" applyAlignment="1">
      <alignment vertical="center"/>
    </xf>
    <xf numFmtId="0" fontId="2" fillId="3" borderId="5" xfId="0" applyFont="1" applyFill="1" applyBorder="1" applyAlignment="1">
      <alignment horizontal="center" shrinkToFit="1"/>
    </xf>
    <xf numFmtId="0" fontId="2" fillId="0" borderId="5" xfId="0" applyFont="1" applyBorder="1" applyAlignment="1">
      <alignment shrinkToFit="1"/>
    </xf>
    <xf numFmtId="164" fontId="2" fillId="3" borderId="5" xfId="1" applyFont="1" applyFill="1" applyBorder="1" applyAlignment="1">
      <alignment shrinkToFit="1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shrinkToFit="1"/>
    </xf>
    <xf numFmtId="0" fontId="1" fillId="2" borderId="7" xfId="0" applyFont="1" applyFill="1" applyBorder="1" applyAlignment="1">
      <alignment horizontal="center" vertical="center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164" fontId="1" fillId="2" borderId="8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44" fontId="2" fillId="3" borderId="5" xfId="0" applyNumberFormat="1" applyFont="1" applyFill="1" applyBorder="1" applyAlignment="1">
      <alignment shrinkToFit="1"/>
    </xf>
    <xf numFmtId="164" fontId="5" fillId="4" borderId="5" xfId="0" applyNumberFormat="1" applyFont="1" applyFill="1" applyBorder="1" applyAlignment="1">
      <alignment shrinkToFit="1"/>
    </xf>
    <xf numFmtId="0" fontId="6" fillId="0" borderId="0" xfId="0" applyFont="1"/>
    <xf numFmtId="0" fontId="2" fillId="0" borderId="0" xfId="0" applyFont="1" applyAlignment="1">
      <alignment shrinkToFit="1"/>
    </xf>
    <xf numFmtId="164" fontId="7" fillId="3" borderId="5" xfId="1" applyFont="1" applyFill="1" applyBorder="1" applyAlignment="1">
      <alignment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6F353-115B-4F95-BA1F-0F18BB38410F}">
  <dimension ref="B1:W24"/>
  <sheetViews>
    <sheetView tabSelected="1" zoomScale="133" zoomScaleNormal="85" workbookViewId="0">
      <pane xSplit="4" topLeftCell="U1" activePane="topRight" state="frozen"/>
      <selection pane="topRight" activeCell="V20" sqref="V20"/>
    </sheetView>
  </sheetViews>
  <sheetFormatPr baseColWidth="10" defaultColWidth="8.83203125" defaultRowHeight="16" x14ac:dyDescent="0.2"/>
  <cols>
    <col min="3" max="3" width="33.5" customWidth="1"/>
    <col min="4" max="4" width="24.33203125" bestFit="1" customWidth="1"/>
    <col min="5" max="5" width="9.83203125" customWidth="1"/>
    <col min="7" max="22" width="16.83203125" customWidth="1"/>
    <col min="23" max="23" width="17" customWidth="1"/>
  </cols>
  <sheetData>
    <row r="1" spans="2:23" ht="17" thickBot="1" x14ac:dyDescent="0.25"/>
    <row r="2" spans="2:23" x14ac:dyDescent="0.2">
      <c r="B2" s="22" t="s">
        <v>34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</row>
    <row r="3" spans="2:23" x14ac:dyDescent="0.2">
      <c r="B3" s="25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7"/>
    </row>
    <row r="4" spans="2:23" ht="17" thickBot="1" x14ac:dyDescent="0.25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30"/>
    </row>
    <row r="5" spans="2:23" ht="17" thickBot="1" x14ac:dyDescent="0.25">
      <c r="B5" s="16" t="s">
        <v>0</v>
      </c>
      <c r="C5" s="2" t="s">
        <v>1</v>
      </c>
      <c r="D5" s="3" t="s">
        <v>2</v>
      </c>
      <c r="E5" s="4" t="s">
        <v>3</v>
      </c>
      <c r="F5" s="3" t="s">
        <v>4</v>
      </c>
      <c r="G5" s="1" t="s">
        <v>5</v>
      </c>
      <c r="H5" s="13" t="s">
        <v>44</v>
      </c>
      <c r="I5" s="13" t="s">
        <v>35</v>
      </c>
      <c r="J5" s="13" t="s">
        <v>36</v>
      </c>
      <c r="K5" s="13" t="s">
        <v>37</v>
      </c>
      <c r="L5" s="13" t="s">
        <v>38</v>
      </c>
      <c r="M5" s="13" t="s">
        <v>39</v>
      </c>
      <c r="N5" s="13" t="s">
        <v>40</v>
      </c>
      <c r="O5" s="13" t="s">
        <v>41</v>
      </c>
      <c r="P5" s="13" t="s">
        <v>42</v>
      </c>
      <c r="Q5" s="13" t="s">
        <v>43</v>
      </c>
      <c r="R5" s="13" t="s">
        <v>45</v>
      </c>
      <c r="S5" s="13" t="s">
        <v>46</v>
      </c>
      <c r="T5" s="13" t="s">
        <v>47</v>
      </c>
      <c r="U5" s="13" t="s">
        <v>48</v>
      </c>
      <c r="V5" s="13" t="s">
        <v>49</v>
      </c>
      <c r="W5" s="5" t="s">
        <v>33</v>
      </c>
    </row>
    <row r="6" spans="2:23" x14ac:dyDescent="0.2">
      <c r="B6" s="6" t="s">
        <v>6</v>
      </c>
      <c r="C6" s="6" t="s">
        <v>7</v>
      </c>
      <c r="D6" s="6" t="s">
        <v>10</v>
      </c>
      <c r="E6" s="7" t="s">
        <v>9</v>
      </c>
      <c r="F6" s="8">
        <v>2008</v>
      </c>
      <c r="G6" s="10">
        <v>473.03</v>
      </c>
      <c r="H6" s="10"/>
      <c r="I6" s="10"/>
      <c r="J6" s="10">
        <v>128.13</v>
      </c>
      <c r="K6" s="10"/>
      <c r="L6" s="10"/>
      <c r="M6" s="10"/>
      <c r="N6" s="10"/>
      <c r="O6" s="10"/>
      <c r="P6" s="10">
        <v>344.9</v>
      </c>
      <c r="Q6" s="10"/>
      <c r="R6" s="10"/>
      <c r="S6" s="10"/>
      <c r="T6" s="10"/>
      <c r="U6" s="10"/>
      <c r="V6" s="10"/>
      <c r="W6" s="17">
        <f>G6-SUM(H6:V6)</f>
        <v>0</v>
      </c>
    </row>
    <row r="7" spans="2:23" x14ac:dyDescent="0.2">
      <c r="B7" s="6" t="s">
        <v>6</v>
      </c>
      <c r="C7" s="6" t="s">
        <v>7</v>
      </c>
      <c r="D7" s="6" t="s">
        <v>11</v>
      </c>
      <c r="E7" s="7" t="s">
        <v>9</v>
      </c>
      <c r="F7" s="8">
        <v>2008</v>
      </c>
      <c r="G7" s="10">
        <v>473.03</v>
      </c>
      <c r="H7" s="10"/>
      <c r="I7" s="10"/>
      <c r="J7" s="10">
        <f>28.13</f>
        <v>28.13</v>
      </c>
      <c r="K7" s="10"/>
      <c r="L7" s="10"/>
      <c r="M7" s="10"/>
      <c r="N7" s="10"/>
      <c r="O7" s="10"/>
      <c r="P7" s="10">
        <v>294.89999999999998</v>
      </c>
      <c r="Q7" s="10"/>
      <c r="R7" s="10"/>
      <c r="S7" s="10"/>
      <c r="T7" s="10"/>
      <c r="U7" s="10"/>
      <c r="V7" s="10">
        <v>150</v>
      </c>
      <c r="W7" s="17">
        <f t="shared" ref="W7:W21" si="0">G7-SUM(H7:V7)</f>
        <v>0</v>
      </c>
    </row>
    <row r="8" spans="2:23" x14ac:dyDescent="0.2">
      <c r="B8" s="6" t="s">
        <v>6</v>
      </c>
      <c r="C8" s="6" t="s">
        <v>7</v>
      </c>
      <c r="D8" s="6" t="s">
        <v>12</v>
      </c>
      <c r="E8" s="7" t="s">
        <v>8</v>
      </c>
      <c r="F8" s="8">
        <v>2011</v>
      </c>
      <c r="G8" s="10">
        <v>473.03</v>
      </c>
      <c r="H8" s="10"/>
      <c r="I8" s="10"/>
      <c r="J8" s="10">
        <f>28.13</f>
        <v>28.13</v>
      </c>
      <c r="K8" s="10"/>
      <c r="L8" s="10"/>
      <c r="M8" s="10"/>
      <c r="N8" s="10"/>
      <c r="O8" s="10"/>
      <c r="P8" s="10">
        <v>294.89999999999998</v>
      </c>
      <c r="Q8" s="10"/>
      <c r="R8" s="10"/>
      <c r="S8" s="10"/>
      <c r="T8" s="10"/>
      <c r="U8" s="10"/>
      <c r="V8" s="10">
        <v>150</v>
      </c>
      <c r="W8" s="17">
        <f t="shared" si="0"/>
        <v>0</v>
      </c>
    </row>
    <row r="9" spans="2:23" x14ac:dyDescent="0.2">
      <c r="B9" s="6" t="s">
        <v>6</v>
      </c>
      <c r="C9" s="9" t="s">
        <v>14</v>
      </c>
      <c r="D9" s="6" t="s">
        <v>16</v>
      </c>
      <c r="E9" s="7" t="s">
        <v>9</v>
      </c>
      <c r="F9" s="8">
        <v>2008</v>
      </c>
      <c r="G9" s="10">
        <v>473.03</v>
      </c>
      <c r="H9" s="10"/>
      <c r="I9" s="10"/>
      <c r="J9" s="10">
        <f>28.13+50</f>
        <v>78.13</v>
      </c>
      <c r="K9" s="10"/>
      <c r="L9" s="10"/>
      <c r="M9" s="10"/>
      <c r="N9" s="10"/>
      <c r="O9" s="10">
        <v>69</v>
      </c>
      <c r="P9" s="10"/>
      <c r="Q9" s="10">
        <v>236</v>
      </c>
      <c r="R9" s="10"/>
      <c r="S9" s="10"/>
      <c r="T9" s="10"/>
      <c r="U9" s="10">
        <v>89.9</v>
      </c>
      <c r="V9" s="10"/>
      <c r="W9" s="17">
        <f t="shared" si="0"/>
        <v>0</v>
      </c>
    </row>
    <row r="10" spans="2:23" x14ac:dyDescent="0.2">
      <c r="B10" s="6" t="s">
        <v>6</v>
      </c>
      <c r="C10" s="9" t="s">
        <v>14</v>
      </c>
      <c r="D10" s="6" t="s">
        <v>17</v>
      </c>
      <c r="E10" s="11" t="s">
        <v>13</v>
      </c>
      <c r="F10" s="8">
        <v>2007</v>
      </c>
      <c r="G10" s="10">
        <v>473.03</v>
      </c>
      <c r="H10" s="10"/>
      <c r="I10" s="10"/>
      <c r="J10" s="10"/>
      <c r="K10" s="10"/>
      <c r="L10" s="10"/>
      <c r="M10" s="10"/>
      <c r="N10" s="10"/>
      <c r="O10" s="10">
        <v>111.03</v>
      </c>
      <c r="P10" s="10"/>
      <c r="Q10" s="10">
        <f>86+25.86</f>
        <v>111.86</v>
      </c>
      <c r="R10" s="10"/>
      <c r="S10" s="10"/>
      <c r="T10" s="10"/>
      <c r="U10" s="10">
        <v>250.14</v>
      </c>
      <c r="V10" s="10"/>
      <c r="W10" s="17">
        <f t="shared" si="0"/>
        <v>0</v>
      </c>
    </row>
    <row r="11" spans="2:23" x14ac:dyDescent="0.2">
      <c r="B11" s="6" t="s">
        <v>6</v>
      </c>
      <c r="C11" s="9" t="s">
        <v>14</v>
      </c>
      <c r="D11" s="6" t="s">
        <v>18</v>
      </c>
      <c r="E11" s="11" t="s">
        <v>8</v>
      </c>
      <c r="F11" s="8">
        <v>2011</v>
      </c>
      <c r="G11" s="10">
        <v>473.03</v>
      </c>
      <c r="H11" s="10"/>
      <c r="I11" s="10"/>
      <c r="J11" s="18">
        <v>28.13</v>
      </c>
      <c r="K11" s="10"/>
      <c r="L11" s="10"/>
      <c r="M11" s="10"/>
      <c r="N11" s="10"/>
      <c r="O11" s="10">
        <v>69</v>
      </c>
      <c r="P11" s="10"/>
      <c r="Q11" s="10">
        <f>236+20.4</f>
        <v>256.39999999999998</v>
      </c>
      <c r="R11" s="10"/>
      <c r="S11" s="10"/>
      <c r="T11" s="10">
        <v>119.5</v>
      </c>
      <c r="U11" s="10"/>
      <c r="V11" s="10"/>
      <c r="W11" s="17">
        <f t="shared" si="0"/>
        <v>0</v>
      </c>
    </row>
    <row r="12" spans="2:23" x14ac:dyDescent="0.2">
      <c r="B12" s="6" t="s">
        <v>6</v>
      </c>
      <c r="C12" s="6" t="s">
        <v>19</v>
      </c>
      <c r="D12" s="6" t="s">
        <v>20</v>
      </c>
      <c r="E12" s="11" t="s">
        <v>13</v>
      </c>
      <c r="F12" s="8">
        <v>2007</v>
      </c>
      <c r="G12" s="10">
        <v>473.03</v>
      </c>
      <c r="H12" s="10"/>
      <c r="I12" s="10">
        <f>120+436.06/2</f>
        <v>338.03</v>
      </c>
      <c r="J12" s="10"/>
      <c r="K12" s="10"/>
      <c r="L12" s="10"/>
      <c r="M12" s="10"/>
      <c r="N12" s="10"/>
      <c r="O12" s="10"/>
      <c r="P12" s="10"/>
      <c r="Q12" s="10">
        <v>135</v>
      </c>
      <c r="R12" s="10"/>
      <c r="S12" s="10"/>
      <c r="T12" s="10"/>
      <c r="U12" s="10"/>
      <c r="V12" s="10"/>
      <c r="W12" s="17">
        <f t="shared" si="0"/>
        <v>0</v>
      </c>
    </row>
    <row r="13" spans="2:23" x14ac:dyDescent="0.2">
      <c r="B13" s="6" t="s">
        <v>6</v>
      </c>
      <c r="C13" s="6" t="s">
        <v>19</v>
      </c>
      <c r="D13" s="6" t="s">
        <v>21</v>
      </c>
      <c r="E13" s="11" t="s">
        <v>13</v>
      </c>
      <c r="F13" s="8">
        <v>2007</v>
      </c>
      <c r="G13" s="10">
        <v>473.03</v>
      </c>
      <c r="H13" s="10"/>
      <c r="I13" s="10">
        <f>120+436.06/2</f>
        <v>338.03</v>
      </c>
      <c r="J13" s="10"/>
      <c r="K13" s="10"/>
      <c r="L13" s="10"/>
      <c r="M13" s="10"/>
      <c r="N13" s="10"/>
      <c r="O13" s="10"/>
      <c r="P13" s="10"/>
      <c r="Q13" s="10">
        <v>135</v>
      </c>
      <c r="R13" s="10"/>
      <c r="S13" s="10"/>
      <c r="T13" s="10"/>
      <c r="U13" s="10"/>
      <c r="V13" s="10"/>
      <c r="W13" s="17">
        <f t="shared" si="0"/>
        <v>0</v>
      </c>
    </row>
    <row r="14" spans="2:23" x14ac:dyDescent="0.2">
      <c r="B14" s="6" t="s">
        <v>6</v>
      </c>
      <c r="C14" s="6" t="s">
        <v>22</v>
      </c>
      <c r="D14" s="6" t="s">
        <v>23</v>
      </c>
      <c r="E14" s="11" t="s">
        <v>9</v>
      </c>
      <c r="F14" s="8">
        <v>2008</v>
      </c>
      <c r="G14" s="10">
        <v>473.03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>
        <v>445.99</v>
      </c>
      <c r="S14" s="10"/>
      <c r="T14" s="10"/>
      <c r="U14" s="10"/>
      <c r="V14" s="10"/>
      <c r="W14" s="17">
        <f t="shared" si="0"/>
        <v>27.039999999999964</v>
      </c>
    </row>
    <row r="15" spans="2:23" x14ac:dyDescent="0.2">
      <c r="B15" s="6" t="s">
        <v>6</v>
      </c>
      <c r="C15" s="6" t="s">
        <v>22</v>
      </c>
      <c r="D15" s="6" t="s">
        <v>24</v>
      </c>
      <c r="E15" s="11" t="s">
        <v>13</v>
      </c>
      <c r="F15" s="8" t="s">
        <v>15</v>
      </c>
      <c r="G15" s="10">
        <v>473.03</v>
      </c>
      <c r="H15" s="10"/>
      <c r="I15" s="10">
        <v>120</v>
      </c>
      <c r="J15" s="10"/>
      <c r="K15" s="10"/>
      <c r="L15" s="10"/>
      <c r="M15" s="10"/>
      <c r="N15" s="10"/>
      <c r="O15" s="10"/>
      <c r="P15" s="10"/>
      <c r="Q15" s="10"/>
      <c r="R15" s="10">
        <v>353.03</v>
      </c>
      <c r="S15" s="10"/>
      <c r="T15" s="10"/>
      <c r="U15" s="10"/>
      <c r="V15" s="10"/>
      <c r="W15" s="17">
        <f t="shared" si="0"/>
        <v>0</v>
      </c>
    </row>
    <row r="16" spans="2:23" x14ac:dyDescent="0.2">
      <c r="B16" s="6" t="s">
        <v>6</v>
      </c>
      <c r="C16" s="6" t="s">
        <v>22</v>
      </c>
      <c r="D16" s="6" t="s">
        <v>25</v>
      </c>
      <c r="E16" s="11" t="s">
        <v>9</v>
      </c>
      <c r="F16" s="8">
        <v>2009</v>
      </c>
      <c r="G16" s="10">
        <v>473.03</v>
      </c>
      <c r="H16" s="10"/>
      <c r="I16" s="10">
        <v>120</v>
      </c>
      <c r="J16" s="10"/>
      <c r="K16" s="10"/>
      <c r="L16" s="10"/>
      <c r="M16" s="10"/>
      <c r="N16" s="10"/>
      <c r="O16" s="10"/>
      <c r="P16" s="10"/>
      <c r="Q16" s="10"/>
      <c r="R16" s="10">
        <v>353.03</v>
      </c>
      <c r="S16" s="10"/>
      <c r="T16" s="10"/>
      <c r="U16" s="10"/>
      <c r="V16" s="10"/>
      <c r="W16" s="17">
        <f t="shared" si="0"/>
        <v>0</v>
      </c>
    </row>
    <row r="17" spans="2:23" x14ac:dyDescent="0.2">
      <c r="B17" s="6" t="s">
        <v>6</v>
      </c>
      <c r="C17" s="6" t="s">
        <v>22</v>
      </c>
      <c r="D17" s="6" t="s">
        <v>26</v>
      </c>
      <c r="E17" s="11" t="s">
        <v>9</v>
      </c>
      <c r="F17" s="8">
        <v>2009</v>
      </c>
      <c r="G17" s="10">
        <v>473.03</v>
      </c>
      <c r="H17" s="10"/>
      <c r="I17" s="10">
        <v>120</v>
      </c>
      <c r="J17" s="10"/>
      <c r="K17" s="10"/>
      <c r="L17" s="10"/>
      <c r="M17" s="10"/>
      <c r="N17" s="10"/>
      <c r="O17" s="10"/>
      <c r="P17" s="10"/>
      <c r="Q17" s="10"/>
      <c r="R17" s="10">
        <v>353.03</v>
      </c>
      <c r="S17" s="10"/>
      <c r="T17" s="10"/>
      <c r="U17" s="10"/>
      <c r="V17" s="10"/>
      <c r="W17" s="17">
        <f t="shared" si="0"/>
        <v>0</v>
      </c>
    </row>
    <row r="18" spans="2:23" x14ac:dyDescent="0.2">
      <c r="B18" s="6" t="s">
        <v>6</v>
      </c>
      <c r="C18" s="9" t="s">
        <v>14</v>
      </c>
      <c r="D18" s="6" t="s">
        <v>27</v>
      </c>
      <c r="E18" s="11" t="s">
        <v>13</v>
      </c>
      <c r="F18" s="8">
        <v>2007</v>
      </c>
      <c r="G18" s="10">
        <v>473.03</v>
      </c>
      <c r="H18" s="10">
        <f>50.01</f>
        <v>50.01</v>
      </c>
      <c r="I18" s="10"/>
      <c r="J18" s="10"/>
      <c r="K18" s="10"/>
      <c r="L18" s="10">
        <v>31.12</v>
      </c>
      <c r="M18" s="10"/>
      <c r="N18" s="10"/>
      <c r="O18" s="10">
        <v>69</v>
      </c>
      <c r="P18" s="10"/>
      <c r="Q18" s="10"/>
      <c r="R18" s="10"/>
      <c r="S18" s="10"/>
      <c r="T18" s="10"/>
      <c r="U18" s="10">
        <v>126</v>
      </c>
      <c r="V18" s="10">
        <v>196.9</v>
      </c>
      <c r="W18" s="17">
        <f t="shared" si="0"/>
        <v>0</v>
      </c>
    </row>
    <row r="19" spans="2:23" x14ac:dyDescent="0.2">
      <c r="B19" s="6" t="s">
        <v>6</v>
      </c>
      <c r="C19" s="9" t="s">
        <v>14</v>
      </c>
      <c r="D19" s="6" t="s">
        <v>28</v>
      </c>
      <c r="E19" s="11" t="s">
        <v>13</v>
      </c>
      <c r="F19" s="8" t="s">
        <v>15</v>
      </c>
      <c r="G19" s="10">
        <v>473.03</v>
      </c>
      <c r="H19" s="10"/>
      <c r="I19" s="10"/>
      <c r="J19" s="10"/>
      <c r="K19" s="10">
        <v>75</v>
      </c>
      <c r="L19" s="10"/>
      <c r="M19" s="10"/>
      <c r="N19" s="10"/>
      <c r="O19" s="10">
        <v>70.650000000000006</v>
      </c>
      <c r="P19" s="10"/>
      <c r="Q19" s="10"/>
      <c r="R19" s="10"/>
      <c r="S19" s="10"/>
      <c r="T19" s="10"/>
      <c r="U19" s="10">
        <v>126</v>
      </c>
      <c r="V19" s="10">
        <v>201.38</v>
      </c>
      <c r="W19" s="17">
        <f t="shared" si="0"/>
        <v>0</v>
      </c>
    </row>
    <row r="20" spans="2:23" x14ac:dyDescent="0.2">
      <c r="B20" s="9" t="s">
        <v>29</v>
      </c>
      <c r="C20" s="9" t="s">
        <v>30</v>
      </c>
      <c r="D20" s="9" t="s">
        <v>31</v>
      </c>
      <c r="E20" s="11" t="s">
        <v>13</v>
      </c>
      <c r="F20" s="12">
        <v>2005</v>
      </c>
      <c r="G20" s="10">
        <v>473.03</v>
      </c>
      <c r="H20" s="21"/>
      <c r="I20" s="10"/>
      <c r="J20" s="10"/>
      <c r="K20" s="10"/>
      <c r="L20" s="10"/>
      <c r="M20" s="10">
        <v>300</v>
      </c>
      <c r="N20" s="10">
        <v>50</v>
      </c>
      <c r="O20" s="10"/>
      <c r="P20" s="10"/>
      <c r="Q20" s="10"/>
      <c r="R20" s="10"/>
      <c r="S20" s="10">
        <v>123.03</v>
      </c>
      <c r="T20" s="10"/>
      <c r="U20" s="10"/>
      <c r="V20" s="10"/>
      <c r="W20" s="17">
        <f t="shared" si="0"/>
        <v>0</v>
      </c>
    </row>
    <row r="21" spans="2:23" ht="17" thickBot="1" x14ac:dyDescent="0.25">
      <c r="B21" s="9" t="s">
        <v>29</v>
      </c>
      <c r="C21" s="9" t="s">
        <v>30</v>
      </c>
      <c r="D21" s="9" t="s">
        <v>32</v>
      </c>
      <c r="E21" s="11" t="s">
        <v>13</v>
      </c>
      <c r="F21" s="12">
        <v>2007</v>
      </c>
      <c r="G21" s="10">
        <v>473.03</v>
      </c>
      <c r="H21" s="10">
        <v>150</v>
      </c>
      <c r="I21" s="10"/>
      <c r="J21" s="10"/>
      <c r="K21" s="10"/>
      <c r="L21" s="10"/>
      <c r="M21" s="10"/>
      <c r="N21" s="10">
        <v>50</v>
      </c>
      <c r="O21" s="10"/>
      <c r="P21" s="10"/>
      <c r="Q21" s="10"/>
      <c r="R21" s="10"/>
      <c r="S21" s="10"/>
      <c r="T21" s="10"/>
      <c r="U21" s="10"/>
      <c r="V21" s="10"/>
      <c r="W21" s="17">
        <f t="shared" si="0"/>
        <v>273.02999999999997</v>
      </c>
    </row>
    <row r="22" spans="2:23" ht="17" thickBot="1" x14ac:dyDescent="0.25">
      <c r="B22" s="16"/>
      <c r="C22" s="2"/>
      <c r="D22" s="3"/>
      <c r="E22" s="4"/>
      <c r="F22" s="3"/>
      <c r="G22" s="14">
        <f>SUM(G6:G21)</f>
        <v>7568.4799999999968</v>
      </c>
      <c r="H22" s="14"/>
      <c r="I22" s="14">
        <f>SUM(I6:I21)</f>
        <v>1036.06</v>
      </c>
      <c r="J22" s="14">
        <f t="shared" ref="J22:N22" si="1">SUM(J6:J21)</f>
        <v>290.64999999999998</v>
      </c>
      <c r="K22" s="14">
        <f t="shared" si="1"/>
        <v>75</v>
      </c>
      <c r="L22" s="14">
        <f t="shared" si="1"/>
        <v>31.12</v>
      </c>
      <c r="M22" s="14">
        <f t="shared" si="1"/>
        <v>300</v>
      </c>
      <c r="N22" s="14">
        <f t="shared" si="1"/>
        <v>100</v>
      </c>
      <c r="O22" s="14"/>
      <c r="P22" s="14"/>
      <c r="Q22" s="14"/>
      <c r="R22" s="14"/>
      <c r="S22" s="14"/>
      <c r="T22" s="14"/>
      <c r="U22" s="14"/>
      <c r="V22" s="14"/>
      <c r="W22" s="15">
        <f>SUM(W6:W21)</f>
        <v>300.06999999999994</v>
      </c>
    </row>
    <row r="23" spans="2:23" x14ac:dyDescent="0.2">
      <c r="L23" s="19"/>
    </row>
    <row r="24" spans="2:23" x14ac:dyDescent="0.2">
      <c r="C24" s="20"/>
    </row>
  </sheetData>
  <autoFilter ref="B5:W21" xr:uid="{3A18F8C4-6E81-4113-A34B-4F2FC70BE55D}">
    <sortState xmlns:xlrd2="http://schemas.microsoft.com/office/spreadsheetml/2017/richdata2" ref="B6:W21">
      <sortCondition descending="1" ref="B6:B21"/>
      <sortCondition ref="C6:C21"/>
      <sortCondition ref="D6:D21"/>
    </sortState>
  </autoFilter>
  <mergeCells count="1">
    <mergeCell ref="B2:W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TŠ 2025-I.polrok- 11.6.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Matejka</dc:creator>
  <cp:lastModifiedBy>Alexandra Filipová | EU v Bratislave</cp:lastModifiedBy>
  <dcterms:created xsi:type="dcterms:W3CDTF">2025-01-08T00:51:36Z</dcterms:created>
  <dcterms:modified xsi:type="dcterms:W3CDTF">2025-06-11T08:01:16Z</dcterms:modified>
</cp:coreProperties>
</file>