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er Matejka\Downloads\"/>
    </mc:Choice>
  </mc:AlternateContent>
  <xr:revisionPtr revIDLastSave="0" documentId="13_ncr:1_{B487E53D-7EF8-4DE5-8946-F94AC91D55AB}" xr6:coauthVersionLast="47" xr6:coauthVersionMax="47" xr10:uidLastSave="{00000000-0000-0000-0000-000000000000}"/>
  <bookViews>
    <workbookView xWindow="-108" yWindow="-108" windowWidth="23256" windowHeight="13896" xr2:uid="{A79E5021-66B7-B74A-B429-F5E22A1187B2}"/>
  </bookViews>
  <sheets>
    <sheet name="Schválenie KVŠ" sheetId="15" r:id="rId1"/>
    <sheet name="návrh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5" l="1"/>
  <c r="E4" i="15"/>
  <c r="J6" i="15"/>
  <c r="J5" i="15"/>
  <c r="I4" i="15"/>
  <c r="I7" i="15"/>
  <c r="M20" i="15"/>
  <c r="J19" i="15"/>
  <c r="J18" i="15" s="1"/>
  <c r="U17" i="15"/>
  <c r="P15" i="15"/>
  <c r="O15" i="15"/>
  <c r="Y14" i="15"/>
  <c r="X14" i="15"/>
  <c r="W14" i="15"/>
  <c r="V14" i="15"/>
  <c r="U14" i="15"/>
  <c r="J14" i="15"/>
  <c r="Y10" i="15"/>
  <c r="E10" i="15"/>
  <c r="Y9" i="15"/>
  <c r="Y8" i="15"/>
  <c r="H8" i="15"/>
  <c r="D8" i="15"/>
  <c r="C8" i="15"/>
  <c r="Y7" i="15"/>
  <c r="Y6" i="15"/>
  <c r="I6" i="15"/>
  <c r="Y5" i="15"/>
  <c r="P5" i="15"/>
  <c r="I5" i="15"/>
  <c r="Y4" i="15"/>
  <c r="G4" i="15"/>
  <c r="G8" i="15" s="1"/>
  <c r="F4" i="15"/>
  <c r="J13" i="15" s="1"/>
  <c r="J12" i="15" s="1"/>
  <c r="K6" i="15" l="1"/>
  <c r="I8" i="15"/>
  <c r="I9" i="15" s="1"/>
  <c r="J4" i="15"/>
  <c r="K5" i="15"/>
  <c r="F8" i="15"/>
  <c r="K8" i="15" l="1"/>
  <c r="J8" i="15"/>
  <c r="J5" i="14" l="1"/>
  <c r="J6" i="14" l="1"/>
  <c r="J7" i="14"/>
  <c r="F4" i="14"/>
  <c r="E10" i="14"/>
  <c r="D8" i="14"/>
  <c r="E8" i="14"/>
  <c r="F8" i="14"/>
  <c r="G8" i="14"/>
  <c r="H8" i="14"/>
  <c r="E7" i="14"/>
  <c r="E6" i="14"/>
  <c r="E5" i="14"/>
  <c r="E4" i="14"/>
  <c r="G4" i="14"/>
  <c r="O15" i="14"/>
  <c r="Y6" i="14" l="1"/>
  <c r="Y7" i="14"/>
  <c r="Y8" i="14"/>
  <c r="Y9" i="14"/>
  <c r="Y10" i="14"/>
  <c r="Y4" i="14"/>
  <c r="I6" i="14"/>
  <c r="J19" i="14" l="1"/>
  <c r="J14" i="14"/>
  <c r="M20" i="14"/>
  <c r="P15" i="14"/>
  <c r="X14" i="14"/>
  <c r="V14" i="14"/>
  <c r="C8" i="14"/>
  <c r="P5" i="14"/>
  <c r="J18" i="14" l="1"/>
  <c r="I7" i="14"/>
  <c r="I5" i="14"/>
  <c r="J13" i="14"/>
  <c r="J12" i="14" s="1"/>
  <c r="K5" i="14" l="1"/>
  <c r="K6" i="14"/>
  <c r="W14" i="14"/>
  <c r="U14" i="14" l="1"/>
  <c r="K7" i="14"/>
  <c r="K8" i="14" s="1"/>
  <c r="Y5" i="14" l="1"/>
  <c r="Y14" i="14" s="1"/>
  <c r="U17" i="14"/>
  <c r="I4" i="14"/>
  <c r="J4" i="14" l="1"/>
  <c r="J8" i="14" s="1"/>
  <c r="I8" i="14"/>
  <c r="I9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Izarikova</author>
    <author>Peter Matejka</author>
  </authors>
  <commentList>
    <comment ref="Y3" authorId="0" shapeId="0" xr:uid="{3F643F06-609C-46EA-BE7D-818D9ED72CCB}">
      <text>
        <r>
          <rPr>
            <b/>
            <sz val="10"/>
            <color rgb="FF000000"/>
            <rFont val="Tahoma"/>
            <family val="2"/>
            <charset val="238"/>
          </rPr>
          <t>Gabriela Izarikova: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>SATKD chyba</t>
        </r>
      </text>
    </comment>
    <comment ref="D7" authorId="1" shapeId="0" xr:uid="{A3C17BB3-3913-4718-9FC4-BCA0FC031DE5}">
      <text>
        <r>
          <rPr>
            <b/>
            <sz val="9"/>
            <color indexed="81"/>
            <rFont val="Segoe UI"/>
            <family val="2"/>
            <charset val="238"/>
          </rPr>
          <t>Peter Matejka:</t>
        </r>
        <r>
          <rPr>
            <sz val="9"/>
            <color indexed="81"/>
            <rFont val="Segoe UI"/>
            <family val="2"/>
            <charset val="238"/>
          </rPr>
          <t xml:space="preserve">
hradí si sama alebo z TŠ</t>
        </r>
      </text>
    </comment>
    <comment ref="E7" authorId="1" shapeId="0" xr:uid="{D5926960-8349-47C3-ADDA-C2DE5B537148}">
      <text>
        <r>
          <rPr>
            <b/>
            <sz val="9"/>
            <color indexed="81"/>
            <rFont val="Segoe UI"/>
            <family val="2"/>
            <charset val="238"/>
          </rPr>
          <t>Peter Matejka:</t>
        </r>
        <r>
          <rPr>
            <sz val="9"/>
            <color indexed="81"/>
            <rFont val="Segoe UI"/>
            <family val="2"/>
            <charset val="238"/>
          </rPr>
          <t xml:space="preserve">
hradí si z TŠ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Izarikova</author>
  </authors>
  <commentList>
    <comment ref="Y3" authorId="0" shapeId="0" xr:uid="{7F4079BB-08D3-2B45-9509-3D62148DED41}">
      <text>
        <r>
          <rPr>
            <b/>
            <sz val="10"/>
            <color rgb="FF000000"/>
            <rFont val="Tahoma"/>
            <family val="2"/>
            <charset val="238"/>
          </rPr>
          <t>Gabriela Izarikova: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>SATKD chyba</t>
        </r>
      </text>
    </comment>
  </commentList>
</comments>
</file>

<file path=xl/sharedStrings.xml><?xml version="1.0" encoding="utf-8"?>
<sst xmlns="http://schemas.openxmlformats.org/spreadsheetml/2006/main" count="128" uniqueCount="56">
  <si>
    <t>SATKD</t>
  </si>
  <si>
    <t>Suma</t>
  </si>
  <si>
    <t>zauctovanie dokladov</t>
  </si>
  <si>
    <t>fa</t>
  </si>
  <si>
    <t>stredisko 3</t>
  </si>
  <si>
    <t>stredisko 2</t>
  </si>
  <si>
    <t>stredisko 1</t>
  </si>
  <si>
    <t>dotačný 070</t>
  </si>
  <si>
    <t>Tréner</t>
  </si>
  <si>
    <t xml:space="preserve">Cesta </t>
  </si>
  <si>
    <t>km</t>
  </si>
  <si>
    <t>Ubytovanie</t>
  </si>
  <si>
    <t>Spolu</t>
  </si>
  <si>
    <t>Stravné</t>
  </si>
  <si>
    <t xml:space="preserve">Diety </t>
  </si>
  <si>
    <t>Spolu:</t>
  </si>
  <si>
    <t>15%. /TŠ</t>
  </si>
  <si>
    <t xml:space="preserve">Úhrady </t>
  </si>
  <si>
    <t xml:space="preserve">Dátum </t>
  </si>
  <si>
    <t xml:space="preserve">Položka </t>
  </si>
  <si>
    <t>Účet</t>
  </si>
  <si>
    <t>Záloha</t>
  </si>
  <si>
    <t>Diety</t>
  </si>
  <si>
    <t>Cesta(70%)</t>
  </si>
  <si>
    <t>povolenie SMV</t>
  </si>
  <si>
    <t>Odmena tréner</t>
  </si>
  <si>
    <t xml:space="preserve">Doplatok </t>
  </si>
  <si>
    <t>Štart</t>
  </si>
  <si>
    <t>IDV</t>
  </si>
  <si>
    <t>REFA</t>
  </si>
  <si>
    <t>ok</t>
  </si>
  <si>
    <t>Snina- Košice- Varšava</t>
  </si>
  <si>
    <t>Iné</t>
  </si>
  <si>
    <t>B</t>
  </si>
  <si>
    <t>1. 4 ľudia - 3 x pretekár</t>
  </si>
  <si>
    <t> - Turzáková A</t>
  </si>
  <si>
    <t> - Šebok A </t>
  </si>
  <si>
    <t> - Mamuti Zainab B</t>
  </si>
  <si>
    <t>+ tréner - JA</t>
  </si>
  <si>
    <t>2. prikladám aj pozvánku.</t>
  </si>
  <si>
    <t>INFO:</t>
  </si>
  <si>
    <t>- šebok - váženie 5. turnaj 6.</t>
  </si>
  <si>
    <t>- Mamuti + Turzaková - váženie 7.turnaj 8.</t>
  </si>
  <si>
    <t>- Turzákova bude vedieť prísť aj neskôr s rodičmi.</t>
  </si>
  <si>
    <t>- Mamuti prezistím </t>
  </si>
  <si>
    <t xml:space="preserve">Turzáková </t>
  </si>
  <si>
    <t xml:space="preserve">Šebok </t>
  </si>
  <si>
    <t xml:space="preserve">Mamuti Zainab </t>
  </si>
  <si>
    <t>Letenka</t>
  </si>
  <si>
    <t>Paiania Olympic Indoor Hall</t>
  </si>
  <si>
    <t>ADDRESS: End of Agiou Nikolaou Street, Paiania</t>
  </si>
  <si>
    <t xml:space="preserve">Ubytovanie </t>
  </si>
  <si>
    <t>*pokuta 100 ak inde</t>
  </si>
  <si>
    <t xml:space="preserve">MEC, 4.- 9.11.2025, Atény, Grécko </t>
  </si>
  <si>
    <t xml:space="preserve">*s kufrom </t>
  </si>
  <si>
    <t>ak vlastné ubytovanie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</si>
</sst>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\ &quot;€&quot;_ ;_ * \(#,##0.00\)\ &quot;€&quot;_ ;_ * &quot;-&quot;??_)\ &quot;€&quot;_ ;_ @_ "/>
    <numFmt numFmtId="165" formatCode="&quot; &quot;* #,##0.00&quot;  € &quot;;&quot; &quot;* \(#,##0.00&quot;) € &quot;;&quot; &quot;* &quot;-&quot;??&quot;  € &quot;"/>
    <numFmt numFmtId="166" formatCode="_ * #,##0.00_)\ _€_ ;_ * \(#,##0.00\)\ _€_ ;_ * &quot;-&quot;??_)\ _€_ ;_ @_ "/>
    <numFmt numFmtId="167" formatCode="_([$$-409]* #,##0.00_);_([$$-409]* \(#,##0.00\);_([$$-409]* &quot;-&quot;??_);_(@_)"/>
  </numFmts>
  <fonts count="19" x14ac:knownFonts="1">
    <font>
      <sz val="11"/>
      <color rgb="FF000000"/>
      <name val="Aptos Narrow"/>
      <scheme val="minor"/>
    </font>
    <font>
      <sz val="11"/>
      <color indexed="8"/>
      <name val="Calibri"/>
      <family val="2"/>
    </font>
    <font>
      <sz val="11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2"/>
      <color theme="1"/>
      <name val="Aptos Narrow"/>
      <family val="2"/>
      <scheme val="minor"/>
    </font>
    <font>
      <sz val="11"/>
      <color rgb="FF000000"/>
      <name val="Aptos Narrow"/>
      <family val="2"/>
    </font>
    <font>
      <u/>
      <sz val="11"/>
      <color theme="10"/>
      <name val="Aptos Narrow"/>
      <family val="2"/>
      <scheme val="minor"/>
    </font>
    <font>
      <sz val="11"/>
      <color rgb="FF222222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9"/>
      <color indexed="81"/>
      <name val="Segoe UI"/>
      <family val="2"/>
      <charset val="238"/>
    </font>
    <font>
      <sz val="11"/>
      <color theme="0" tint="-0.499984740745262"/>
      <name val="Aptos Narrow"/>
      <family val="2"/>
      <scheme val="minor"/>
    </font>
    <font>
      <b/>
      <sz val="9"/>
      <color indexed="81"/>
      <name val="Segoe U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Protection="0"/>
    <xf numFmtId="164" fontId="2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3" xfId="0" applyBorder="1"/>
    <xf numFmtId="0" fontId="0" fillId="0" borderId="2" xfId="0" applyBorder="1"/>
    <xf numFmtId="164" fontId="0" fillId="0" borderId="0" xfId="2" applyFont="1"/>
    <xf numFmtId="0" fontId="0" fillId="0" borderId="5" xfId="0" applyBorder="1"/>
    <xf numFmtId="49" fontId="0" fillId="3" borderId="3" xfId="0" applyNumberFormat="1" applyFill="1" applyBorder="1"/>
    <xf numFmtId="165" fontId="3" fillId="2" borderId="3" xfId="0" applyNumberFormat="1" applyFont="1" applyFill="1" applyBorder="1"/>
    <xf numFmtId="165" fontId="0" fillId="2" borderId="3" xfId="0" applyNumberFormat="1" applyFill="1" applyBorder="1"/>
    <xf numFmtId="0" fontId="3" fillId="2" borderId="2" xfId="0" applyFont="1" applyFill="1" applyBorder="1"/>
    <xf numFmtId="166" fontId="0" fillId="0" borderId="0" xfId="0" applyNumberFormat="1"/>
    <xf numFmtId="167" fontId="0" fillId="0" borderId="0" xfId="0" applyNumberFormat="1"/>
    <xf numFmtId="0" fontId="0" fillId="0" borderId="1" xfId="0" applyBorder="1"/>
    <xf numFmtId="164" fontId="0" fillId="0" borderId="1" xfId="2" applyFont="1" applyBorder="1"/>
    <xf numFmtId="14" fontId="0" fillId="0" borderId="0" xfId="0" applyNumberFormat="1"/>
    <xf numFmtId="164" fontId="0" fillId="0" borderId="1" xfId="0" applyNumberFormat="1" applyBorder="1"/>
    <xf numFmtId="0" fontId="5" fillId="0" borderId="0" xfId="0" applyFont="1"/>
    <xf numFmtId="0" fontId="0" fillId="3" borderId="1" xfId="0" applyFill="1" applyBorder="1"/>
    <xf numFmtId="9" fontId="0" fillId="0" borderId="0" xfId="0" applyNumberFormat="1" applyAlignment="1">
      <alignment horizontal="left"/>
    </xf>
    <xf numFmtId="165" fontId="3" fillId="4" borderId="3" xfId="0" applyNumberFormat="1" applyFont="1" applyFill="1" applyBorder="1"/>
    <xf numFmtId="165" fontId="6" fillId="4" borderId="3" xfId="0" applyNumberFormat="1" applyFont="1" applyFill="1" applyBorder="1"/>
    <xf numFmtId="0" fontId="0" fillId="0" borderId="9" xfId="0" applyBorder="1"/>
    <xf numFmtId="0" fontId="0" fillId="0" borderId="10" xfId="0" applyBorder="1"/>
    <xf numFmtId="0" fontId="0" fillId="3" borderId="8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65" fontId="0" fillId="2" borderId="1" xfId="0" applyNumberFormat="1" applyFill="1" applyBorder="1"/>
    <xf numFmtId="165" fontId="0" fillId="2" borderId="4" xfId="0" applyNumberFormat="1" applyFill="1" applyBorder="1"/>
    <xf numFmtId="165" fontId="0" fillId="2" borderId="6" xfId="0" applyNumberFormat="1" applyFill="1" applyBorder="1"/>
    <xf numFmtId="164" fontId="5" fillId="2" borderId="1" xfId="2" applyFont="1" applyFill="1" applyBorder="1"/>
    <xf numFmtId="164" fontId="0" fillId="2" borderId="1" xfId="2" applyFont="1" applyFill="1" applyBorder="1"/>
    <xf numFmtId="164" fontId="6" fillId="2" borderId="1" xfId="2" applyFont="1" applyFill="1" applyBorder="1"/>
    <xf numFmtId="0" fontId="0" fillId="2" borderId="0" xfId="0" applyFill="1"/>
    <xf numFmtId="9" fontId="0" fillId="0" borderId="0" xfId="0" applyNumberFormat="1"/>
    <xf numFmtId="0" fontId="0" fillId="5" borderId="1" xfId="0" applyFill="1" applyBorder="1"/>
    <xf numFmtId="14" fontId="0" fillId="0" borderId="1" xfId="0" applyNumberFormat="1" applyBorder="1"/>
    <xf numFmtId="0" fontId="4" fillId="6" borderId="1" xfId="0" applyFont="1" applyFill="1" applyBorder="1"/>
    <xf numFmtId="49" fontId="1" fillId="2" borderId="3" xfId="0" applyNumberFormat="1" applyFont="1" applyFill="1" applyBorder="1"/>
    <xf numFmtId="49" fontId="0" fillId="2" borderId="3" xfId="0" applyNumberFormat="1" applyFill="1" applyBorder="1"/>
    <xf numFmtId="14" fontId="5" fillId="0" borderId="2" xfId="0" applyNumberFormat="1" applyFont="1" applyBorder="1"/>
    <xf numFmtId="166" fontId="0" fillId="0" borderId="1" xfId="0" applyNumberFormat="1" applyBorder="1"/>
    <xf numFmtId="14" fontId="0" fillId="0" borderId="14" xfId="0" applyNumberFormat="1" applyBorder="1"/>
    <xf numFmtId="164" fontId="0" fillId="0" borderId="15" xfId="2" applyFont="1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9" fontId="0" fillId="7" borderId="14" xfId="0" applyNumberFormat="1" applyFill="1" applyBorder="1" applyAlignment="1">
      <alignment horizontal="left"/>
    </xf>
    <xf numFmtId="0" fontId="0" fillId="7" borderId="1" xfId="0" applyFill="1" applyBorder="1"/>
    <xf numFmtId="0" fontId="0" fillId="7" borderId="15" xfId="0" applyFill="1" applyBorder="1"/>
    <xf numFmtId="165" fontId="10" fillId="4" borderId="3" xfId="0" applyNumberFormat="1" applyFont="1" applyFill="1" applyBorder="1"/>
    <xf numFmtId="165" fontId="4" fillId="4" borderId="3" xfId="0" applyNumberFormat="1" applyFont="1" applyFill="1" applyBorder="1"/>
    <xf numFmtId="164" fontId="0" fillId="8" borderId="24" xfId="2" applyFont="1" applyFill="1" applyBorder="1"/>
    <xf numFmtId="0" fontId="0" fillId="0" borderId="25" xfId="0" applyBorder="1"/>
    <xf numFmtId="164" fontId="11" fillId="0" borderId="10" xfId="0" applyNumberFormat="1" applyFont="1" applyBorder="1"/>
    <xf numFmtId="165" fontId="0" fillId="0" borderId="26" xfId="0" applyNumberFormat="1" applyBorder="1"/>
    <xf numFmtId="165" fontId="0" fillId="0" borderId="15" xfId="0" applyNumberFormat="1" applyBorder="1"/>
    <xf numFmtId="167" fontId="11" fillId="0" borderId="16" xfId="0" applyNumberFormat="1" applyFont="1" applyBorder="1"/>
    <xf numFmtId="166" fontId="0" fillId="0" borderId="18" xfId="0" applyNumberFormat="1" applyBorder="1"/>
    <xf numFmtId="165" fontId="0" fillId="0" borderId="0" xfId="0" applyNumberFormat="1"/>
    <xf numFmtId="0" fontId="12" fillId="0" borderId="0" xfId="3"/>
    <xf numFmtId="164" fontId="0" fillId="0" borderId="0" xfId="0" applyNumberFormat="1"/>
    <xf numFmtId="166" fontId="0" fillId="0" borderId="2" xfId="0" applyNumberFormat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165" fontId="17" fillId="9" borderId="3" xfId="0" applyNumberFormat="1" applyFont="1" applyFill="1" applyBorder="1"/>
    <xf numFmtId="49" fontId="1" fillId="3" borderId="11" xfId="0" applyNumberFormat="1" applyFont="1" applyFill="1" applyBorder="1" applyAlignment="1">
      <alignment horizontal="center"/>
    </xf>
    <xf numFmtId="49" fontId="1" fillId="3" borderId="12" xfId="0" applyNumberFormat="1" applyFont="1" applyFill="1" applyBorder="1" applyAlignment="1">
      <alignment horizontal="center"/>
    </xf>
    <xf numFmtId="49" fontId="1" fillId="3" borderId="13" xfId="0" applyNumberFormat="1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0" fillId="8" borderId="22" xfId="0" applyFill="1" applyBorder="1" applyAlignment="1">
      <alignment horizontal="left"/>
    </xf>
    <xf numFmtId="0" fontId="0" fillId="8" borderId="23" xfId="0" applyFill="1" applyBorder="1" applyAlignment="1">
      <alignment horizontal="left"/>
    </xf>
  </cellXfs>
  <cellStyles count="4">
    <cellStyle name="Hypertextové prepojenie" xfId="3" builtinId="8"/>
    <cellStyle name="Mena" xfId="2" builtinId="4"/>
    <cellStyle name="Normálna" xfId="0" builtinId="0"/>
    <cellStyle name="Normálna 2" xfId="1" xr:uid="{2D1DEA6D-6FE0-5242-B9CA-BDF51EB137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762000</xdr:colOff>
      <xdr:row>24</xdr:row>
      <xdr:rowOff>0</xdr:rowOff>
    </xdr:from>
    <xdr:to>
      <xdr:col>14</xdr:col>
      <xdr:colOff>593090</xdr:colOff>
      <xdr:row>37</xdr:row>
      <xdr:rowOff>367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4AFA3721-C574-415C-B455-2FA5DD6D2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7700" y="4514850"/>
          <a:ext cx="6955790" cy="2353042"/>
        </a:xfrm>
        <a:prstGeom prst="rect">
          <a:avLst/>
        </a:prstGeom>
      </xdr:spPr>
    </xdr:pic>
    <xdr:clientData/>
  </xdr:twoCellAnchor>
  <xdr:twoCellAnchor editAs="oneCell">
    <xdr:from>
      <xdr:col>5</xdr:col>
      <xdr:colOff>584200</xdr:colOff>
      <xdr:row>39</xdr:row>
      <xdr:rowOff>152400</xdr:rowOff>
    </xdr:from>
    <xdr:to>
      <xdr:col>14</xdr:col>
      <xdr:colOff>419100</xdr:colOff>
      <xdr:row>55</xdr:row>
      <xdr:rowOff>56686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E8AC4828-3EFA-46BC-8003-628128554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83710" y="7381875"/>
          <a:ext cx="6955790" cy="28113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762000</xdr:colOff>
      <xdr:row>24</xdr:row>
      <xdr:rowOff>0</xdr:rowOff>
    </xdr:from>
    <xdr:to>
      <xdr:col>14</xdr:col>
      <xdr:colOff>596900</xdr:colOff>
      <xdr:row>37</xdr:row>
      <xdr:rowOff>367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3D62D39-485A-7B6B-FEAF-4D542F96C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4100" y="4724400"/>
          <a:ext cx="7772400" cy="2469247"/>
        </a:xfrm>
        <a:prstGeom prst="rect">
          <a:avLst/>
        </a:prstGeom>
      </xdr:spPr>
    </xdr:pic>
    <xdr:clientData/>
  </xdr:twoCellAnchor>
  <xdr:twoCellAnchor editAs="oneCell">
    <xdr:from>
      <xdr:col>5</xdr:col>
      <xdr:colOff>584200</xdr:colOff>
      <xdr:row>39</xdr:row>
      <xdr:rowOff>152400</xdr:rowOff>
    </xdr:from>
    <xdr:to>
      <xdr:col>14</xdr:col>
      <xdr:colOff>419100</xdr:colOff>
      <xdr:row>55</xdr:row>
      <xdr:rowOff>70021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46B8C325-CA1A-B16A-F1A0-E781A5790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86300" y="7734300"/>
          <a:ext cx="7772400" cy="29656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65EA6-1881-449D-BC84-17F03C823667}">
  <dimension ref="A2:Z63"/>
  <sheetViews>
    <sheetView tabSelected="1" topLeftCell="B1" workbookViewId="0">
      <selection activeCell="G17" sqref="G17"/>
    </sheetView>
  </sheetViews>
  <sheetFormatPr defaultColWidth="11.5546875" defaultRowHeight="14.4" x14ac:dyDescent="0.3"/>
  <cols>
    <col min="1" max="1" width="2.77734375" customWidth="1"/>
    <col min="2" max="2" width="16.33203125" bestFit="1" customWidth="1"/>
    <col min="3" max="3" width="12.33203125" customWidth="1"/>
    <col min="4" max="4" width="11" bestFit="1" customWidth="1"/>
    <col min="5" max="5" width="11.33203125" customWidth="1"/>
    <col min="6" max="6" width="12.44140625" bestFit="1" customWidth="1"/>
    <col min="7" max="7" width="13.6640625" bestFit="1" customWidth="1"/>
    <col min="8" max="8" width="12" customWidth="1"/>
    <col min="9" max="9" width="12.44140625" customWidth="1"/>
    <col min="10" max="10" width="13.77734375" bestFit="1" customWidth="1"/>
    <col min="11" max="11" width="11.6640625" bestFit="1" customWidth="1"/>
    <col min="12" max="12" width="4.44140625" bestFit="1" customWidth="1"/>
    <col min="13" max="13" width="11" bestFit="1" customWidth="1"/>
    <col min="14" max="14" width="12.44140625" customWidth="1"/>
    <col min="15" max="15" width="18.6640625" bestFit="1" customWidth="1"/>
    <col min="16" max="16" width="17.6640625" customWidth="1"/>
    <col min="17" max="17" width="4.33203125" customWidth="1"/>
    <col min="18" max="18" width="17.6640625" bestFit="1" customWidth="1"/>
    <col min="19" max="19" width="17.6640625" customWidth="1"/>
    <col min="21" max="21" width="12.6640625" bestFit="1" customWidth="1"/>
    <col min="22" max="23" width="11.5546875" style="3"/>
    <col min="24" max="24" width="12.109375" bestFit="1" customWidth="1"/>
  </cols>
  <sheetData>
    <row r="2" spans="1:26" x14ac:dyDescent="0.3">
      <c r="B2" s="66" t="s">
        <v>53</v>
      </c>
      <c r="C2" s="67"/>
      <c r="D2" s="67"/>
      <c r="E2" s="67"/>
      <c r="F2" s="67"/>
      <c r="G2" s="67"/>
      <c r="H2" s="67"/>
      <c r="I2" s="67"/>
      <c r="J2" s="67"/>
      <c r="K2" s="68"/>
      <c r="S2" s="16" t="s">
        <v>2</v>
      </c>
      <c r="T2" s="16"/>
      <c r="U2" s="22" t="s">
        <v>7</v>
      </c>
      <c r="V2" s="23"/>
      <c r="W2" s="23"/>
      <c r="X2" s="23"/>
      <c r="Y2" s="24"/>
    </row>
    <row r="3" spans="1:26" x14ac:dyDescent="0.3">
      <c r="B3" s="5"/>
      <c r="C3" s="5" t="s">
        <v>27</v>
      </c>
      <c r="D3" s="5" t="s">
        <v>48</v>
      </c>
      <c r="E3" s="5" t="s">
        <v>51</v>
      </c>
      <c r="F3" s="5" t="s">
        <v>13</v>
      </c>
      <c r="G3" s="5" t="s">
        <v>25</v>
      </c>
      <c r="H3" s="5" t="s">
        <v>32</v>
      </c>
      <c r="I3" s="5" t="s">
        <v>12</v>
      </c>
      <c r="J3" s="5" t="s">
        <v>0</v>
      </c>
      <c r="K3" s="5" t="s">
        <v>16</v>
      </c>
      <c r="O3" s="69" t="s">
        <v>9</v>
      </c>
      <c r="P3" s="70"/>
      <c r="Q3" s="71"/>
      <c r="S3" s="16"/>
      <c r="T3" s="16" t="s">
        <v>3</v>
      </c>
      <c r="U3" s="16" t="s">
        <v>4</v>
      </c>
      <c r="V3" s="16" t="s">
        <v>5</v>
      </c>
      <c r="W3" s="16" t="s">
        <v>6</v>
      </c>
      <c r="X3" s="16" t="s">
        <v>29</v>
      </c>
      <c r="Y3" s="16" t="s">
        <v>12</v>
      </c>
    </row>
    <row r="4" spans="1:26" ht="15.6" x14ac:dyDescent="0.3">
      <c r="B4" s="36" t="s">
        <v>8</v>
      </c>
      <c r="C4" s="7"/>
      <c r="D4" s="7">
        <v>120</v>
      </c>
      <c r="E4" s="7">
        <f>100+120</f>
        <v>220</v>
      </c>
      <c r="F4" s="27">
        <f>O15</f>
        <v>168</v>
      </c>
      <c r="G4" s="25">
        <f>5*80</f>
        <v>400</v>
      </c>
      <c r="H4" s="26"/>
      <c r="I4" s="6">
        <f>SUM(A4:H4)</f>
        <v>908</v>
      </c>
      <c r="J4" s="7">
        <f>I4</f>
        <v>908</v>
      </c>
      <c r="K4" s="6"/>
      <c r="O4" s="33" t="s">
        <v>31</v>
      </c>
      <c r="P4" s="33">
        <v>664</v>
      </c>
      <c r="Q4" s="33" t="s">
        <v>10</v>
      </c>
      <c r="S4" s="11" t="s">
        <v>27</v>
      </c>
      <c r="T4" s="11"/>
      <c r="U4" s="28"/>
      <c r="V4" s="29"/>
      <c r="W4" s="29"/>
      <c r="X4" s="29"/>
      <c r="Y4" s="28">
        <f>SUM(U4:X4)</f>
        <v>0</v>
      </c>
    </row>
    <row r="5" spans="1:26" ht="15.6" x14ac:dyDescent="0.3">
      <c r="A5" t="s">
        <v>33</v>
      </c>
      <c r="B5" s="36" t="s">
        <v>45</v>
      </c>
      <c r="C5" s="7">
        <v>150</v>
      </c>
      <c r="D5" s="7">
        <v>120</v>
      </c>
      <c r="E5" s="7">
        <v>100</v>
      </c>
      <c r="F5" s="27"/>
      <c r="G5" s="25"/>
      <c r="H5" s="26"/>
      <c r="I5" s="6">
        <f t="shared" ref="I5:I6" si="0">SUM(A5:H5)</f>
        <v>370</v>
      </c>
      <c r="J5" s="7">
        <f>I5*0.6</f>
        <v>222</v>
      </c>
      <c r="K5" s="6">
        <f>I5-J5</f>
        <v>148</v>
      </c>
      <c r="L5" s="32"/>
      <c r="O5" s="33"/>
      <c r="P5" s="33">
        <f>P4*2</f>
        <v>1328</v>
      </c>
      <c r="Q5" s="33"/>
      <c r="S5" s="11" t="s">
        <v>28</v>
      </c>
      <c r="T5" s="11"/>
      <c r="U5" s="28"/>
      <c r="V5" s="29"/>
      <c r="W5" s="29"/>
      <c r="X5" s="29"/>
      <c r="Y5" s="28">
        <f>SUM(U5:X5)</f>
        <v>0</v>
      </c>
    </row>
    <row r="6" spans="1:26" ht="15.6" x14ac:dyDescent="0.3">
      <c r="A6" t="s">
        <v>33</v>
      </c>
      <c r="B6" s="37" t="s">
        <v>46</v>
      </c>
      <c r="C6" s="7">
        <v>150</v>
      </c>
      <c r="D6" s="7">
        <v>120</v>
      </c>
      <c r="E6" s="7">
        <v>100</v>
      </c>
      <c r="F6" s="27"/>
      <c r="G6" s="25"/>
      <c r="H6" s="26"/>
      <c r="I6" s="6">
        <f t="shared" si="0"/>
        <v>370</v>
      </c>
      <c r="J6" s="7">
        <f>I6*0.6</f>
        <v>222</v>
      </c>
      <c r="K6" s="6">
        <f t="shared" ref="K6" si="1">I6-J6</f>
        <v>148</v>
      </c>
      <c r="O6" s="11" t="s">
        <v>1</v>
      </c>
      <c r="P6" s="11">
        <v>550</v>
      </c>
      <c r="Q6" s="11"/>
      <c r="R6" t="s">
        <v>24</v>
      </c>
      <c r="S6" s="11"/>
      <c r="T6" s="11"/>
      <c r="U6" s="29"/>
      <c r="V6" s="29"/>
      <c r="W6" s="29"/>
      <c r="X6" s="29"/>
      <c r="Y6" s="28">
        <f t="shared" ref="Y6:Y10" si="2">SUM(U6:X6)</f>
        <v>0</v>
      </c>
    </row>
    <row r="7" spans="1:26" ht="15.6" x14ac:dyDescent="0.3">
      <c r="A7" t="s">
        <v>33</v>
      </c>
      <c r="B7" s="37" t="s">
        <v>47</v>
      </c>
      <c r="C7" s="7">
        <v>150</v>
      </c>
      <c r="D7" s="65">
        <v>120</v>
      </c>
      <c r="E7" s="65">
        <v>100</v>
      </c>
      <c r="F7" s="27"/>
      <c r="G7" s="25"/>
      <c r="H7" s="26"/>
      <c r="I7" s="6">
        <f>SUM(A7:H7)</f>
        <v>370</v>
      </c>
      <c r="J7" s="7">
        <v>150</v>
      </c>
      <c r="K7" s="6">
        <f>I7-J7</f>
        <v>220</v>
      </c>
      <c r="O7" s="33"/>
      <c r="P7" s="33"/>
      <c r="Q7" s="33"/>
      <c r="S7" s="11"/>
      <c r="T7" s="11"/>
      <c r="U7" s="29"/>
      <c r="V7" s="29"/>
      <c r="W7" s="29"/>
      <c r="X7" s="29"/>
      <c r="Y7" s="28">
        <f t="shared" si="2"/>
        <v>0</v>
      </c>
    </row>
    <row r="8" spans="1:26" ht="15.6" x14ac:dyDescent="0.3">
      <c r="B8" s="1"/>
      <c r="C8" s="19">
        <f>SUM(C4:C7)</f>
        <v>450</v>
      </c>
      <c r="D8" s="19">
        <f t="shared" ref="D8:K8" si="3">SUM(D4:D7)</f>
        <v>480</v>
      </c>
      <c r="E8" s="19">
        <v>400</v>
      </c>
      <c r="F8" s="19">
        <f t="shared" si="3"/>
        <v>168</v>
      </c>
      <c r="G8" s="19">
        <f t="shared" si="3"/>
        <v>400</v>
      </c>
      <c r="H8" s="19">
        <f t="shared" si="3"/>
        <v>0</v>
      </c>
      <c r="I8" s="49">
        <f t="shared" si="3"/>
        <v>2018</v>
      </c>
      <c r="J8" s="50">
        <f t="shared" si="3"/>
        <v>1502</v>
      </c>
      <c r="K8" s="18">
        <f t="shared" si="3"/>
        <v>516</v>
      </c>
      <c r="L8" s="32"/>
      <c r="N8" s="35" t="s">
        <v>14</v>
      </c>
      <c r="O8" s="35"/>
      <c r="P8" s="35"/>
      <c r="S8" s="11"/>
      <c r="T8" s="20"/>
      <c r="U8" s="29"/>
      <c r="V8" s="29"/>
      <c r="W8" s="29"/>
      <c r="X8" s="29"/>
      <c r="Y8" s="28">
        <f t="shared" si="2"/>
        <v>0</v>
      </c>
    </row>
    <row r="9" spans="1:26" ht="15.6" x14ac:dyDescent="0.3">
      <c r="B9" s="2"/>
      <c r="C9" s="38"/>
      <c r="D9" s="2" t="s">
        <v>54</v>
      </c>
      <c r="E9" s="2" t="s">
        <v>52</v>
      </c>
      <c r="F9" s="2"/>
      <c r="G9" s="4"/>
      <c r="H9" s="2"/>
      <c r="I9" s="61">
        <f>I8-G4</f>
        <v>1618</v>
      </c>
      <c r="J9" s="2"/>
      <c r="K9" s="8"/>
      <c r="L9" s="32"/>
      <c r="N9" s="34">
        <v>45965</v>
      </c>
      <c r="O9" s="12">
        <v>42</v>
      </c>
      <c r="P9" s="12"/>
      <c r="S9" s="11"/>
      <c r="T9" s="20"/>
      <c r="U9" s="29"/>
      <c r="V9" s="29"/>
      <c r="W9" s="29"/>
      <c r="X9" s="29"/>
      <c r="Y9" s="28">
        <f t="shared" si="2"/>
        <v>0</v>
      </c>
    </row>
    <row r="10" spans="1:26" x14ac:dyDescent="0.3">
      <c r="C10" s="15"/>
      <c r="E10">
        <f>400+500</f>
        <v>900</v>
      </c>
      <c r="F10" s="15" t="s">
        <v>55</v>
      </c>
      <c r="L10" s="32"/>
      <c r="N10" s="34">
        <v>45966</v>
      </c>
      <c r="O10" s="12">
        <v>42</v>
      </c>
      <c r="P10" s="12"/>
      <c r="S10" s="21"/>
      <c r="T10" s="11"/>
      <c r="U10" s="29"/>
      <c r="V10" s="29"/>
      <c r="W10" s="29"/>
      <c r="X10" s="29"/>
      <c r="Y10" s="28">
        <f t="shared" si="2"/>
        <v>0</v>
      </c>
    </row>
    <row r="11" spans="1:26" ht="15" thickBot="1" x14ac:dyDescent="0.35">
      <c r="E11" s="9"/>
      <c r="J11" s="9"/>
      <c r="L11" s="32"/>
      <c r="N11" s="34">
        <v>45967</v>
      </c>
      <c r="O11" s="12">
        <v>42</v>
      </c>
      <c r="P11" s="12"/>
      <c r="S11" s="21"/>
      <c r="T11" s="11"/>
      <c r="U11" s="29"/>
      <c r="V11" s="29"/>
      <c r="W11" s="29"/>
      <c r="X11" s="29"/>
      <c r="Y11" s="29"/>
    </row>
    <row r="12" spans="1:26" ht="15" thickBot="1" x14ac:dyDescent="0.35">
      <c r="C12" s="72" t="s">
        <v>17</v>
      </c>
      <c r="D12" s="73"/>
      <c r="E12" s="73"/>
      <c r="F12" s="74"/>
      <c r="H12" s="75" t="s">
        <v>21</v>
      </c>
      <c r="I12" s="76"/>
      <c r="J12" s="51">
        <f>SUM(J13:J15)</f>
        <v>168</v>
      </c>
      <c r="K12" s="13"/>
      <c r="L12" s="32"/>
      <c r="N12" s="34">
        <v>45968</v>
      </c>
      <c r="O12" s="12">
        <v>42</v>
      </c>
      <c r="P12" s="12"/>
      <c r="S12" s="21"/>
      <c r="T12" s="11"/>
      <c r="U12" s="29"/>
      <c r="V12" s="29"/>
      <c r="W12" s="29"/>
      <c r="X12" s="29"/>
      <c r="Y12" s="29"/>
    </row>
    <row r="13" spans="1:26" x14ac:dyDescent="0.3">
      <c r="C13" s="46" t="s">
        <v>18</v>
      </c>
      <c r="D13" s="47" t="s">
        <v>19</v>
      </c>
      <c r="E13" s="47" t="s">
        <v>20</v>
      </c>
      <c r="F13" s="48" t="s">
        <v>1</v>
      </c>
      <c r="G13" s="10"/>
      <c r="H13" s="52" t="s">
        <v>22</v>
      </c>
      <c r="I13" s="53"/>
      <c r="J13" s="54">
        <f>F4</f>
        <v>168</v>
      </c>
      <c r="L13" s="32"/>
      <c r="N13" s="34">
        <v>45969</v>
      </c>
      <c r="O13" s="12">
        <v>42</v>
      </c>
      <c r="P13" s="12"/>
      <c r="S13" s="21"/>
      <c r="T13" s="11"/>
      <c r="U13" s="29"/>
      <c r="V13" s="29"/>
      <c r="W13" s="29"/>
      <c r="X13" s="29"/>
      <c r="Y13" s="29"/>
    </row>
    <row r="14" spans="1:26" x14ac:dyDescent="0.3">
      <c r="C14" s="40"/>
      <c r="D14" s="11"/>
      <c r="E14" s="39"/>
      <c r="F14" s="41"/>
      <c r="H14" s="42" t="s">
        <v>11</v>
      </c>
      <c r="I14" s="11"/>
      <c r="J14" s="55">
        <f>K28</f>
        <v>0</v>
      </c>
      <c r="N14" s="34">
        <v>45970</v>
      </c>
      <c r="O14" s="12">
        <v>19.5</v>
      </c>
      <c r="P14" s="12"/>
      <c r="S14" s="11"/>
      <c r="T14" s="11"/>
      <c r="U14" s="30">
        <f>SUM(U4:U10)</f>
        <v>0</v>
      </c>
      <c r="V14" s="30">
        <f>SUM(V4:V10)</f>
        <v>0</v>
      </c>
      <c r="W14" s="30">
        <f>SUM(W4:W10)</f>
        <v>0</v>
      </c>
      <c r="X14" s="30">
        <f>SUM(X4:X10)</f>
        <v>0</v>
      </c>
      <c r="Y14" s="29">
        <f>SUM(Y4:Y10)</f>
        <v>0</v>
      </c>
      <c r="Z14" t="s">
        <v>30</v>
      </c>
    </row>
    <row r="15" spans="1:26" ht="15" thickBot="1" x14ac:dyDescent="0.35">
      <c r="C15" s="40"/>
      <c r="D15" s="11"/>
      <c r="E15" s="39"/>
      <c r="F15" s="41"/>
      <c r="H15" s="56" t="s">
        <v>23</v>
      </c>
      <c r="I15" s="44"/>
      <c r="J15" s="57"/>
      <c r="M15" s="9"/>
      <c r="N15" s="11" t="s">
        <v>15</v>
      </c>
      <c r="O15" s="14">
        <f>SUM(O9:O12)</f>
        <v>168</v>
      </c>
      <c r="P15" s="14">
        <f>SUM(P9:P11)</f>
        <v>0</v>
      </c>
      <c r="U15" s="60"/>
      <c r="Y15" s="9"/>
    </row>
    <row r="16" spans="1:26" x14ac:dyDescent="0.3">
      <c r="C16" s="40"/>
      <c r="D16" s="11"/>
      <c r="E16" s="39"/>
      <c r="F16" s="41"/>
      <c r="J16" s="9"/>
    </row>
    <row r="17" spans="2:25" ht="15" thickBot="1" x14ac:dyDescent="0.35">
      <c r="C17" s="40"/>
      <c r="D17" s="11"/>
      <c r="E17" s="39"/>
      <c r="F17" s="41"/>
      <c r="J17" s="9"/>
      <c r="K17" s="58"/>
      <c r="U17" s="60">
        <f>U5-X4</f>
        <v>0</v>
      </c>
      <c r="Y17" s="60"/>
    </row>
    <row r="18" spans="2:25" ht="15" thickBot="1" x14ac:dyDescent="0.35">
      <c r="C18" s="43"/>
      <c r="D18" s="44"/>
      <c r="E18" s="44"/>
      <c r="F18" s="45"/>
      <c r="H18" s="75" t="s">
        <v>26</v>
      </c>
      <c r="I18" s="76"/>
      <c r="J18" s="51" t="e">
        <f>SUM(J19:J21)</f>
        <v>#REF!</v>
      </c>
      <c r="K18" s="9"/>
    </row>
    <row r="19" spans="2:25" x14ac:dyDescent="0.3">
      <c r="H19" s="52" t="s">
        <v>22</v>
      </c>
      <c r="I19" s="53"/>
      <c r="J19" s="54" t="e">
        <f>#REF!</f>
        <v>#REF!</v>
      </c>
      <c r="K19" s="9"/>
    </row>
    <row r="20" spans="2:25" x14ac:dyDescent="0.3">
      <c r="H20" s="42" t="s">
        <v>11</v>
      </c>
      <c r="I20" s="11"/>
      <c r="J20" s="55"/>
      <c r="M20" s="9">
        <f>K18+K19</f>
        <v>0</v>
      </c>
    </row>
    <row r="21" spans="2:25" ht="15" thickBot="1" x14ac:dyDescent="0.35">
      <c r="B21" s="62" t="s">
        <v>34</v>
      </c>
      <c r="H21" s="56" t="s">
        <v>23</v>
      </c>
      <c r="I21" s="44"/>
      <c r="J21" s="57"/>
      <c r="M21" s="9"/>
    </row>
    <row r="22" spans="2:25" x14ac:dyDescent="0.3">
      <c r="B22" s="62" t="s">
        <v>35</v>
      </c>
      <c r="D22" s="63" t="s">
        <v>49</v>
      </c>
    </row>
    <row r="23" spans="2:25" x14ac:dyDescent="0.3">
      <c r="B23" s="62" t="s">
        <v>36</v>
      </c>
      <c r="D23" s="64" t="s">
        <v>50</v>
      </c>
    </row>
    <row r="24" spans="2:25" x14ac:dyDescent="0.3">
      <c r="B24" s="62" t="s">
        <v>37</v>
      </c>
      <c r="L24" s="32"/>
    </row>
    <row r="25" spans="2:25" x14ac:dyDescent="0.3">
      <c r="B25" s="62" t="s">
        <v>38</v>
      </c>
      <c r="M25" s="60"/>
    </row>
    <row r="26" spans="2:25" x14ac:dyDescent="0.3">
      <c r="L26" s="32"/>
    </row>
    <row r="27" spans="2:25" x14ac:dyDescent="0.3">
      <c r="B27" s="62" t="s">
        <v>39</v>
      </c>
      <c r="M27" s="60"/>
    </row>
    <row r="28" spans="2:25" x14ac:dyDescent="0.3">
      <c r="L28" s="32"/>
    </row>
    <row r="29" spans="2:25" x14ac:dyDescent="0.3">
      <c r="B29" s="62" t="s">
        <v>40</v>
      </c>
      <c r="M29" s="60"/>
      <c r="Q29" s="9"/>
    </row>
    <row r="30" spans="2:25" x14ac:dyDescent="0.3">
      <c r="B30" s="62" t="s">
        <v>41</v>
      </c>
      <c r="L30" s="32"/>
    </row>
    <row r="31" spans="2:25" x14ac:dyDescent="0.3">
      <c r="B31" s="62" t="s">
        <v>42</v>
      </c>
      <c r="M31" s="60"/>
    </row>
    <row r="32" spans="2:25" x14ac:dyDescent="0.3">
      <c r="L32" s="32"/>
    </row>
    <row r="33" spans="2:19" x14ac:dyDescent="0.3">
      <c r="B33" s="62" t="s">
        <v>43</v>
      </c>
      <c r="M33" s="60"/>
      <c r="P33" s="9"/>
      <c r="S33" s="17"/>
    </row>
    <row r="34" spans="2:19" x14ac:dyDescent="0.3">
      <c r="B34" s="62" t="s">
        <v>44</v>
      </c>
      <c r="L34" s="32"/>
      <c r="P34" s="9"/>
    </row>
    <row r="35" spans="2:19" x14ac:dyDescent="0.3">
      <c r="M35" s="60"/>
      <c r="P35" s="9"/>
    </row>
    <row r="36" spans="2:19" x14ac:dyDescent="0.3">
      <c r="L36" s="32"/>
      <c r="P36" s="9"/>
    </row>
    <row r="37" spans="2:19" x14ac:dyDescent="0.3">
      <c r="M37" s="60"/>
      <c r="P37" s="9"/>
    </row>
    <row r="38" spans="2:19" x14ac:dyDescent="0.3">
      <c r="L38" s="32"/>
      <c r="P38" s="9"/>
    </row>
    <row r="39" spans="2:19" x14ac:dyDescent="0.3">
      <c r="M39" s="60"/>
      <c r="P39" s="9"/>
    </row>
    <row r="40" spans="2:19" x14ac:dyDescent="0.3">
      <c r="L40" s="32"/>
      <c r="P40" s="9"/>
    </row>
    <row r="41" spans="2:19" x14ac:dyDescent="0.3">
      <c r="M41" s="60"/>
      <c r="P41" s="9"/>
    </row>
    <row r="42" spans="2:19" x14ac:dyDescent="0.3">
      <c r="C42" s="13"/>
      <c r="L42" s="32"/>
      <c r="P42" s="9"/>
    </row>
    <row r="43" spans="2:19" x14ac:dyDescent="0.3">
      <c r="M43" s="60"/>
      <c r="P43" s="9"/>
    </row>
    <row r="44" spans="2:19" x14ac:dyDescent="0.3">
      <c r="L44" s="32"/>
      <c r="P44" s="9"/>
    </row>
    <row r="45" spans="2:19" x14ac:dyDescent="0.3">
      <c r="M45" s="60"/>
      <c r="P45" s="9"/>
    </row>
    <row r="46" spans="2:19" x14ac:dyDescent="0.3">
      <c r="L46" s="32"/>
      <c r="P46" s="9"/>
    </row>
    <row r="47" spans="2:19" x14ac:dyDescent="0.3">
      <c r="M47" s="60"/>
      <c r="P47" s="9"/>
    </row>
    <row r="48" spans="2:19" x14ac:dyDescent="0.3">
      <c r="L48" s="32"/>
      <c r="P48" s="9"/>
    </row>
    <row r="49" spans="3:16" x14ac:dyDescent="0.3">
      <c r="M49" s="60"/>
      <c r="P49" s="9"/>
    </row>
    <row r="50" spans="3:16" x14ac:dyDescent="0.3">
      <c r="L50" s="32"/>
      <c r="P50" s="9"/>
    </row>
    <row r="51" spans="3:16" x14ac:dyDescent="0.3">
      <c r="M51" s="60"/>
    </row>
    <row r="52" spans="3:16" x14ac:dyDescent="0.3">
      <c r="L52" s="32"/>
    </row>
    <row r="53" spans="3:16" x14ac:dyDescent="0.3">
      <c r="M53" s="60"/>
    </row>
    <row r="54" spans="3:16" x14ac:dyDescent="0.3">
      <c r="L54" s="32"/>
    </row>
    <row r="55" spans="3:16" x14ac:dyDescent="0.3">
      <c r="M55" s="60"/>
    </row>
    <row r="56" spans="3:16" x14ac:dyDescent="0.3">
      <c r="L56" s="32"/>
    </row>
    <row r="57" spans="3:16" x14ac:dyDescent="0.3">
      <c r="M57" s="60"/>
    </row>
    <row r="58" spans="3:16" x14ac:dyDescent="0.3">
      <c r="E58" s="31"/>
      <c r="F58" s="31"/>
      <c r="G58" s="31"/>
      <c r="H58" s="31"/>
      <c r="L58" s="32"/>
    </row>
    <row r="59" spans="3:16" x14ac:dyDescent="0.3">
      <c r="M59" s="60"/>
    </row>
    <row r="60" spans="3:16" x14ac:dyDescent="0.3">
      <c r="L60" s="32"/>
    </row>
    <row r="61" spans="3:16" x14ac:dyDescent="0.3">
      <c r="M61" s="60"/>
    </row>
    <row r="62" spans="3:16" x14ac:dyDescent="0.3">
      <c r="C62" s="59"/>
      <c r="L62" s="32"/>
    </row>
    <row r="63" spans="3:16" x14ac:dyDescent="0.3">
      <c r="M63" s="60"/>
    </row>
  </sheetData>
  <mergeCells count="5">
    <mergeCell ref="B2:K2"/>
    <mergeCell ref="O3:Q3"/>
    <mergeCell ref="C12:F12"/>
    <mergeCell ref="H12:I12"/>
    <mergeCell ref="H18:I18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A85E4-A101-FA45-92FA-8829D604F40D}">
  <dimension ref="A2:Z63"/>
  <sheetViews>
    <sheetView topLeftCell="B1" workbookViewId="0">
      <selection activeCell="E27" sqref="E27"/>
    </sheetView>
  </sheetViews>
  <sheetFormatPr defaultColWidth="11.5546875" defaultRowHeight="14.4" x14ac:dyDescent="0.3"/>
  <cols>
    <col min="1" max="1" width="2.77734375" customWidth="1"/>
    <col min="2" max="2" width="16.33203125" bestFit="1" customWidth="1"/>
    <col min="3" max="3" width="12.33203125" customWidth="1"/>
    <col min="4" max="4" width="11" bestFit="1" customWidth="1"/>
    <col min="5" max="5" width="11.33203125" customWidth="1"/>
    <col min="6" max="6" width="12.44140625" bestFit="1" customWidth="1"/>
    <col min="7" max="7" width="13.6640625" bestFit="1" customWidth="1"/>
    <col min="8" max="8" width="12" customWidth="1"/>
    <col min="9" max="9" width="12.44140625" customWidth="1"/>
    <col min="10" max="10" width="13.77734375" bestFit="1" customWidth="1"/>
    <col min="11" max="11" width="11.6640625" bestFit="1" customWidth="1"/>
    <col min="12" max="12" width="4.44140625" bestFit="1" customWidth="1"/>
    <col min="13" max="13" width="11" bestFit="1" customWidth="1"/>
    <col min="14" max="14" width="12.44140625" customWidth="1"/>
    <col min="15" max="15" width="18.6640625" bestFit="1" customWidth="1"/>
    <col min="16" max="16" width="17.6640625" customWidth="1"/>
    <col min="17" max="17" width="4.33203125" customWidth="1"/>
    <col min="18" max="18" width="17.6640625" bestFit="1" customWidth="1"/>
    <col min="19" max="19" width="17.6640625" customWidth="1"/>
    <col min="21" max="21" width="12.6640625" bestFit="1" customWidth="1"/>
    <col min="22" max="23" width="10.77734375" style="3"/>
    <col min="24" max="24" width="12.109375" bestFit="1" customWidth="1"/>
  </cols>
  <sheetData>
    <row r="2" spans="1:26" x14ac:dyDescent="0.3">
      <c r="B2" s="66" t="s">
        <v>53</v>
      </c>
      <c r="C2" s="67"/>
      <c r="D2" s="67"/>
      <c r="E2" s="67"/>
      <c r="F2" s="67"/>
      <c r="G2" s="67"/>
      <c r="H2" s="67"/>
      <c r="I2" s="67"/>
      <c r="J2" s="67"/>
      <c r="K2" s="68"/>
      <c r="S2" s="16" t="s">
        <v>2</v>
      </c>
      <c r="T2" s="16"/>
      <c r="U2" s="22" t="s">
        <v>7</v>
      </c>
      <c r="V2" s="23"/>
      <c r="W2" s="23"/>
      <c r="X2" s="23"/>
      <c r="Y2" s="24"/>
    </row>
    <row r="3" spans="1:26" x14ac:dyDescent="0.3">
      <c r="B3" s="5"/>
      <c r="C3" s="5" t="s">
        <v>27</v>
      </c>
      <c r="D3" s="5" t="s">
        <v>48</v>
      </c>
      <c r="E3" s="5" t="s">
        <v>51</v>
      </c>
      <c r="F3" s="5" t="s">
        <v>13</v>
      </c>
      <c r="G3" s="5" t="s">
        <v>25</v>
      </c>
      <c r="H3" s="5" t="s">
        <v>32</v>
      </c>
      <c r="I3" s="5" t="s">
        <v>12</v>
      </c>
      <c r="J3" s="5" t="s">
        <v>0</v>
      </c>
      <c r="K3" s="5" t="s">
        <v>16</v>
      </c>
      <c r="O3" s="69" t="s">
        <v>9</v>
      </c>
      <c r="P3" s="70"/>
      <c r="Q3" s="71"/>
      <c r="S3" s="16"/>
      <c r="T3" s="16" t="s">
        <v>3</v>
      </c>
      <c r="U3" s="16" t="s">
        <v>4</v>
      </c>
      <c r="V3" s="16" t="s">
        <v>5</v>
      </c>
      <c r="W3" s="16" t="s">
        <v>6</v>
      </c>
      <c r="X3" s="16" t="s">
        <v>29</v>
      </c>
      <c r="Y3" s="16" t="s">
        <v>12</v>
      </c>
    </row>
    <row r="4" spans="1:26" ht="15.6" x14ac:dyDescent="0.3">
      <c r="B4" s="36" t="s">
        <v>8</v>
      </c>
      <c r="C4" s="7"/>
      <c r="D4" s="7">
        <v>120</v>
      </c>
      <c r="E4" s="7">
        <f>4*85</f>
        <v>340</v>
      </c>
      <c r="F4" s="27">
        <f>O15</f>
        <v>168</v>
      </c>
      <c r="G4" s="25">
        <f>5*80</f>
        <v>400</v>
      </c>
      <c r="H4" s="26"/>
      <c r="I4" s="6">
        <f>SUM(A4:H4)</f>
        <v>1028</v>
      </c>
      <c r="J4" s="7">
        <f>I4</f>
        <v>1028</v>
      </c>
      <c r="K4" s="6"/>
      <c r="O4" s="33" t="s">
        <v>31</v>
      </c>
      <c r="P4" s="33">
        <v>664</v>
      </c>
      <c r="Q4" s="33" t="s">
        <v>10</v>
      </c>
      <c r="S4" s="11" t="s">
        <v>27</v>
      </c>
      <c r="T4" s="11"/>
      <c r="U4" s="28"/>
      <c r="V4" s="29"/>
      <c r="W4" s="29"/>
      <c r="X4" s="29"/>
      <c r="Y4" s="28">
        <f>SUM(U4:X4)</f>
        <v>0</v>
      </c>
    </row>
    <row r="5" spans="1:26" ht="15.6" x14ac:dyDescent="0.3">
      <c r="A5" t="s">
        <v>33</v>
      </c>
      <c r="B5" s="36" t="s">
        <v>45</v>
      </c>
      <c r="C5" s="7">
        <v>150</v>
      </c>
      <c r="D5" s="7">
        <v>120</v>
      </c>
      <c r="E5" s="7">
        <f t="shared" ref="E5:E7" si="0">4*85</f>
        <v>340</v>
      </c>
      <c r="F5" s="27"/>
      <c r="G5" s="25"/>
      <c r="H5" s="26"/>
      <c r="I5" s="6">
        <f t="shared" ref="I5:I7" si="1">SUM(A5:H5)</f>
        <v>610</v>
      </c>
      <c r="J5" s="7">
        <f>I5*0.25</f>
        <v>152.5</v>
      </c>
      <c r="K5" s="6">
        <f>I5-J5</f>
        <v>457.5</v>
      </c>
      <c r="L5" s="32"/>
      <c r="O5" s="33"/>
      <c r="P5" s="33">
        <f>P4*2</f>
        <v>1328</v>
      </c>
      <c r="Q5" s="33"/>
      <c r="S5" s="11" t="s">
        <v>28</v>
      </c>
      <c r="T5" s="11"/>
      <c r="U5" s="28"/>
      <c r="V5" s="29"/>
      <c r="W5" s="29"/>
      <c r="X5" s="29"/>
      <c r="Y5" s="28">
        <f>SUM(U5:X5)</f>
        <v>0</v>
      </c>
    </row>
    <row r="6" spans="1:26" ht="15.6" x14ac:dyDescent="0.3">
      <c r="A6" t="s">
        <v>33</v>
      </c>
      <c r="B6" s="37" t="s">
        <v>46</v>
      </c>
      <c r="C6" s="7">
        <v>150</v>
      </c>
      <c r="D6" s="7">
        <v>120</v>
      </c>
      <c r="E6" s="7">
        <f t="shared" si="0"/>
        <v>340</v>
      </c>
      <c r="F6" s="27"/>
      <c r="G6" s="25"/>
      <c r="H6" s="26"/>
      <c r="I6" s="6">
        <f t="shared" si="1"/>
        <v>610</v>
      </c>
      <c r="J6" s="7">
        <f t="shared" ref="J6:J7" si="2">I6*0.25</f>
        <v>152.5</v>
      </c>
      <c r="K6" s="6">
        <f t="shared" ref="K6:K7" si="3">I6-J6</f>
        <v>457.5</v>
      </c>
      <c r="O6" s="11" t="s">
        <v>1</v>
      </c>
      <c r="P6" s="11">
        <v>550</v>
      </c>
      <c r="Q6" s="11"/>
      <c r="R6" t="s">
        <v>24</v>
      </c>
      <c r="S6" s="11"/>
      <c r="T6" s="11"/>
      <c r="U6" s="29"/>
      <c r="V6" s="29"/>
      <c r="W6" s="29"/>
      <c r="X6" s="29"/>
      <c r="Y6" s="28">
        <f t="shared" ref="Y6:Y10" si="4">SUM(U6:X6)</f>
        <v>0</v>
      </c>
    </row>
    <row r="7" spans="1:26" ht="15.6" x14ac:dyDescent="0.3">
      <c r="A7" t="s">
        <v>33</v>
      </c>
      <c r="B7" s="37" t="s">
        <v>47</v>
      </c>
      <c r="C7" s="7">
        <v>150</v>
      </c>
      <c r="D7" s="7">
        <v>120</v>
      </c>
      <c r="E7" s="7">
        <f t="shared" si="0"/>
        <v>340</v>
      </c>
      <c r="F7" s="27"/>
      <c r="G7" s="25"/>
      <c r="H7" s="26"/>
      <c r="I7" s="6">
        <f t="shared" si="1"/>
        <v>610</v>
      </c>
      <c r="J7" s="7">
        <f t="shared" si="2"/>
        <v>152.5</v>
      </c>
      <c r="K7" s="6">
        <f t="shared" si="3"/>
        <v>457.5</v>
      </c>
      <c r="O7" s="33"/>
      <c r="P7" s="33"/>
      <c r="Q7" s="33"/>
      <c r="S7" s="11"/>
      <c r="T7" s="11"/>
      <c r="U7" s="29"/>
      <c r="V7" s="29"/>
      <c r="W7" s="29"/>
      <c r="X7" s="29"/>
      <c r="Y7" s="28">
        <f t="shared" si="4"/>
        <v>0</v>
      </c>
    </row>
    <row r="8" spans="1:26" ht="15.6" x14ac:dyDescent="0.3">
      <c r="B8" s="1"/>
      <c r="C8" s="19">
        <f>SUM(C4:C7)</f>
        <v>450</v>
      </c>
      <c r="D8" s="19">
        <f t="shared" ref="D8:H8" si="5">SUM(D4:D7)</f>
        <v>480</v>
      </c>
      <c r="E8" s="19">
        <f t="shared" si="5"/>
        <v>1360</v>
      </c>
      <c r="F8" s="19">
        <f t="shared" si="5"/>
        <v>168</v>
      </c>
      <c r="G8" s="19">
        <f t="shared" si="5"/>
        <v>400</v>
      </c>
      <c r="H8" s="19">
        <f t="shared" si="5"/>
        <v>0</v>
      </c>
      <c r="I8" s="49">
        <f t="shared" ref="I8:K8" si="6">SUM(I4:I7)</f>
        <v>2858</v>
      </c>
      <c r="J8" s="50">
        <f t="shared" si="6"/>
        <v>1485.5</v>
      </c>
      <c r="K8" s="18">
        <f t="shared" si="6"/>
        <v>1372.5</v>
      </c>
      <c r="L8" s="32"/>
      <c r="N8" s="35" t="s">
        <v>14</v>
      </c>
      <c r="O8" s="35"/>
      <c r="P8" s="35"/>
      <c r="S8" s="11"/>
      <c r="T8" s="20"/>
      <c r="U8" s="29"/>
      <c r="V8" s="29"/>
      <c r="W8" s="29"/>
      <c r="X8" s="29"/>
      <c r="Y8" s="28">
        <f t="shared" si="4"/>
        <v>0</v>
      </c>
    </row>
    <row r="9" spans="1:26" ht="15.6" x14ac:dyDescent="0.3">
      <c r="B9" s="2"/>
      <c r="C9" s="38"/>
      <c r="D9" s="2" t="s">
        <v>54</v>
      </c>
      <c r="E9" s="2" t="s">
        <v>52</v>
      </c>
      <c r="F9" s="2"/>
      <c r="G9" s="4"/>
      <c r="H9" s="2"/>
      <c r="I9" s="61">
        <f>I8-G4</f>
        <v>2458</v>
      </c>
      <c r="J9" s="2"/>
      <c r="K9" s="8"/>
      <c r="L9" s="32"/>
      <c r="N9" s="34">
        <v>45965</v>
      </c>
      <c r="O9" s="12">
        <v>42</v>
      </c>
      <c r="P9" s="12"/>
      <c r="S9" s="11"/>
      <c r="T9" s="20"/>
      <c r="U9" s="29"/>
      <c r="V9" s="29"/>
      <c r="W9" s="29"/>
      <c r="X9" s="29"/>
      <c r="Y9" s="28">
        <f t="shared" si="4"/>
        <v>0</v>
      </c>
    </row>
    <row r="10" spans="1:26" x14ac:dyDescent="0.3">
      <c r="C10" s="15"/>
      <c r="E10">
        <f>400+500</f>
        <v>900</v>
      </c>
      <c r="F10" s="15" t="s">
        <v>55</v>
      </c>
      <c r="L10" s="32"/>
      <c r="N10" s="34">
        <v>45966</v>
      </c>
      <c r="O10" s="12">
        <v>42</v>
      </c>
      <c r="P10" s="12"/>
      <c r="S10" s="21"/>
      <c r="T10" s="11"/>
      <c r="U10" s="29"/>
      <c r="V10" s="29"/>
      <c r="W10" s="29"/>
      <c r="X10" s="29"/>
      <c r="Y10" s="28">
        <f t="shared" si="4"/>
        <v>0</v>
      </c>
    </row>
    <row r="11" spans="1:26" ht="15" thickBot="1" x14ac:dyDescent="0.35">
      <c r="E11" s="9"/>
      <c r="J11" s="9"/>
      <c r="L11" s="32"/>
      <c r="N11" s="34">
        <v>45967</v>
      </c>
      <c r="O11" s="12">
        <v>42</v>
      </c>
      <c r="P11" s="12"/>
      <c r="S11" s="21"/>
      <c r="T11" s="11"/>
      <c r="U11" s="29"/>
      <c r="V11" s="29"/>
      <c r="W11" s="29"/>
      <c r="X11" s="29"/>
      <c r="Y11" s="29"/>
    </row>
    <row r="12" spans="1:26" ht="15" thickBot="1" x14ac:dyDescent="0.35">
      <c r="C12" s="72" t="s">
        <v>17</v>
      </c>
      <c r="D12" s="73"/>
      <c r="E12" s="73"/>
      <c r="F12" s="74"/>
      <c r="H12" s="75" t="s">
        <v>21</v>
      </c>
      <c r="I12" s="76"/>
      <c r="J12" s="51">
        <f>SUM(J13:J15)</f>
        <v>168</v>
      </c>
      <c r="K12" s="13"/>
      <c r="L12" s="32"/>
      <c r="N12" s="34">
        <v>45968</v>
      </c>
      <c r="O12" s="12">
        <v>42</v>
      </c>
      <c r="P12" s="12"/>
      <c r="S12" s="21"/>
      <c r="T12" s="11"/>
      <c r="U12" s="29"/>
      <c r="V12" s="29"/>
      <c r="W12" s="29"/>
      <c r="X12" s="29"/>
      <c r="Y12" s="29"/>
    </row>
    <row r="13" spans="1:26" x14ac:dyDescent="0.3">
      <c r="C13" s="46" t="s">
        <v>18</v>
      </c>
      <c r="D13" s="47" t="s">
        <v>19</v>
      </c>
      <c r="E13" s="47" t="s">
        <v>20</v>
      </c>
      <c r="F13" s="48" t="s">
        <v>1</v>
      </c>
      <c r="G13" s="10"/>
      <c r="H13" s="52" t="s">
        <v>22</v>
      </c>
      <c r="I13" s="53"/>
      <c r="J13" s="54">
        <f>F4</f>
        <v>168</v>
      </c>
      <c r="L13" s="32"/>
      <c r="N13" s="34">
        <v>45969</v>
      </c>
      <c r="O13" s="12">
        <v>42</v>
      </c>
      <c r="P13" s="12"/>
      <c r="S13" s="21"/>
      <c r="T13" s="11"/>
      <c r="U13" s="29"/>
      <c r="V13" s="29"/>
      <c r="W13" s="29"/>
      <c r="X13" s="29"/>
      <c r="Y13" s="29"/>
    </row>
    <row r="14" spans="1:26" x14ac:dyDescent="0.3">
      <c r="C14" s="40"/>
      <c r="D14" s="11"/>
      <c r="E14" s="39"/>
      <c r="F14" s="41"/>
      <c r="H14" s="42" t="s">
        <v>11</v>
      </c>
      <c r="I14" s="11"/>
      <c r="J14" s="55">
        <f>K28</f>
        <v>0</v>
      </c>
      <c r="N14" s="34">
        <v>45970</v>
      </c>
      <c r="O14" s="12">
        <v>19.5</v>
      </c>
      <c r="P14" s="12"/>
      <c r="S14" s="11"/>
      <c r="T14" s="11"/>
      <c r="U14" s="30">
        <f>SUM(U4:U10)</f>
        <v>0</v>
      </c>
      <c r="V14" s="30">
        <f>SUM(V4:V10)</f>
        <v>0</v>
      </c>
      <c r="W14" s="30">
        <f>SUM(W4:W10)</f>
        <v>0</v>
      </c>
      <c r="X14" s="30">
        <f>SUM(X4:X10)</f>
        <v>0</v>
      </c>
      <c r="Y14" s="29">
        <f>SUM(Y4:Y10)</f>
        <v>0</v>
      </c>
      <c r="Z14" t="s">
        <v>30</v>
      </c>
    </row>
    <row r="15" spans="1:26" ht="15" thickBot="1" x14ac:dyDescent="0.35">
      <c r="C15" s="40"/>
      <c r="D15" s="11"/>
      <c r="E15" s="39"/>
      <c r="F15" s="41"/>
      <c r="H15" s="56" t="s">
        <v>23</v>
      </c>
      <c r="I15" s="44"/>
      <c r="J15" s="57"/>
      <c r="M15" s="9"/>
      <c r="N15" s="11" t="s">
        <v>15</v>
      </c>
      <c r="O15" s="14">
        <f>SUM(O9:O12)</f>
        <v>168</v>
      </c>
      <c r="P15" s="14">
        <f>SUM(P9:P11)</f>
        <v>0</v>
      </c>
      <c r="U15" s="60"/>
      <c r="Y15" s="9"/>
    </row>
    <row r="16" spans="1:26" x14ac:dyDescent="0.3">
      <c r="C16" s="40"/>
      <c r="D16" s="11"/>
      <c r="E16" s="39"/>
      <c r="F16" s="41"/>
      <c r="J16" s="9"/>
    </row>
    <row r="17" spans="2:25" ht="15" thickBot="1" x14ac:dyDescent="0.35">
      <c r="C17" s="40"/>
      <c r="D17" s="11"/>
      <c r="E17" s="39"/>
      <c r="F17" s="41"/>
      <c r="J17" s="9"/>
      <c r="K17" s="58"/>
      <c r="U17" s="60">
        <f>U5-X4</f>
        <v>0</v>
      </c>
      <c r="Y17" s="60"/>
    </row>
    <row r="18" spans="2:25" ht="15" thickBot="1" x14ac:dyDescent="0.35">
      <c r="C18" s="43"/>
      <c r="D18" s="44"/>
      <c r="E18" s="44"/>
      <c r="F18" s="45"/>
      <c r="H18" s="75" t="s">
        <v>26</v>
      </c>
      <c r="I18" s="76"/>
      <c r="J18" s="51" t="e">
        <f>SUM(J19:J21)</f>
        <v>#REF!</v>
      </c>
      <c r="K18" s="9"/>
    </row>
    <row r="19" spans="2:25" x14ac:dyDescent="0.3">
      <c r="H19" s="52" t="s">
        <v>22</v>
      </c>
      <c r="I19" s="53"/>
      <c r="J19" s="54" t="e">
        <f>#REF!</f>
        <v>#REF!</v>
      </c>
      <c r="K19" s="9"/>
    </row>
    <row r="20" spans="2:25" x14ac:dyDescent="0.3">
      <c r="H20" s="42" t="s">
        <v>11</v>
      </c>
      <c r="I20" s="11"/>
      <c r="J20" s="55"/>
      <c r="M20" s="9">
        <f>K18+K19</f>
        <v>0</v>
      </c>
    </row>
    <row r="21" spans="2:25" ht="15" thickBot="1" x14ac:dyDescent="0.35">
      <c r="B21" s="62" t="s">
        <v>34</v>
      </c>
      <c r="H21" s="56" t="s">
        <v>23</v>
      </c>
      <c r="I21" s="44"/>
      <c r="J21" s="57"/>
      <c r="M21" s="9"/>
    </row>
    <row r="22" spans="2:25" x14ac:dyDescent="0.3">
      <c r="B22" s="62" t="s">
        <v>35</v>
      </c>
      <c r="D22" s="63" t="s">
        <v>49</v>
      </c>
    </row>
    <row r="23" spans="2:25" x14ac:dyDescent="0.3">
      <c r="B23" s="62" t="s">
        <v>36</v>
      </c>
      <c r="D23" s="64" t="s">
        <v>50</v>
      </c>
    </row>
    <row r="24" spans="2:25" x14ac:dyDescent="0.3">
      <c r="B24" s="62" t="s">
        <v>37</v>
      </c>
      <c r="L24" s="32"/>
    </row>
    <row r="25" spans="2:25" x14ac:dyDescent="0.3">
      <c r="B25" s="62" t="s">
        <v>38</v>
      </c>
      <c r="M25" s="60"/>
    </row>
    <row r="26" spans="2:25" x14ac:dyDescent="0.3">
      <c r="L26" s="32"/>
    </row>
    <row r="27" spans="2:25" x14ac:dyDescent="0.3">
      <c r="B27" s="62" t="s">
        <v>39</v>
      </c>
      <c r="M27" s="60"/>
    </row>
    <row r="28" spans="2:25" x14ac:dyDescent="0.3">
      <c r="L28" s="32"/>
    </row>
    <row r="29" spans="2:25" x14ac:dyDescent="0.3">
      <c r="B29" s="62" t="s">
        <v>40</v>
      </c>
      <c r="M29" s="60"/>
      <c r="Q29" s="9"/>
    </row>
    <row r="30" spans="2:25" x14ac:dyDescent="0.3">
      <c r="B30" s="62" t="s">
        <v>41</v>
      </c>
      <c r="L30" s="32"/>
    </row>
    <row r="31" spans="2:25" x14ac:dyDescent="0.3">
      <c r="B31" s="62" t="s">
        <v>42</v>
      </c>
      <c r="M31" s="60"/>
    </row>
    <row r="32" spans="2:25" x14ac:dyDescent="0.3">
      <c r="L32" s="32"/>
    </row>
    <row r="33" spans="2:19" x14ac:dyDescent="0.3">
      <c r="B33" s="62" t="s">
        <v>43</v>
      </c>
      <c r="M33" s="60"/>
      <c r="P33" s="9"/>
      <c r="S33" s="17"/>
    </row>
    <row r="34" spans="2:19" x14ac:dyDescent="0.3">
      <c r="B34" s="62" t="s">
        <v>44</v>
      </c>
      <c r="L34" s="32"/>
      <c r="P34" s="9"/>
    </row>
    <row r="35" spans="2:19" x14ac:dyDescent="0.3">
      <c r="M35" s="60"/>
      <c r="P35" s="9"/>
    </row>
    <row r="36" spans="2:19" x14ac:dyDescent="0.3">
      <c r="L36" s="32"/>
      <c r="P36" s="9"/>
    </row>
    <row r="37" spans="2:19" x14ac:dyDescent="0.3">
      <c r="M37" s="60"/>
      <c r="P37" s="9"/>
    </row>
    <row r="38" spans="2:19" x14ac:dyDescent="0.3">
      <c r="L38" s="32"/>
      <c r="P38" s="9"/>
    </row>
    <row r="39" spans="2:19" x14ac:dyDescent="0.3">
      <c r="M39" s="60"/>
      <c r="P39" s="9"/>
    </row>
    <row r="40" spans="2:19" x14ac:dyDescent="0.3">
      <c r="L40" s="32"/>
      <c r="P40" s="9"/>
    </row>
    <row r="41" spans="2:19" x14ac:dyDescent="0.3">
      <c r="M41" s="60"/>
      <c r="P41" s="9"/>
    </row>
    <row r="42" spans="2:19" x14ac:dyDescent="0.3">
      <c r="C42" s="13"/>
      <c r="L42" s="32"/>
      <c r="P42" s="9"/>
    </row>
    <row r="43" spans="2:19" x14ac:dyDescent="0.3">
      <c r="M43" s="60"/>
      <c r="P43" s="9"/>
    </row>
    <row r="44" spans="2:19" x14ac:dyDescent="0.3">
      <c r="L44" s="32"/>
      <c r="P44" s="9"/>
    </row>
    <row r="45" spans="2:19" x14ac:dyDescent="0.3">
      <c r="M45" s="60"/>
      <c r="P45" s="9"/>
    </row>
    <row r="46" spans="2:19" x14ac:dyDescent="0.3">
      <c r="L46" s="32"/>
      <c r="P46" s="9"/>
    </row>
    <row r="47" spans="2:19" x14ac:dyDescent="0.3">
      <c r="M47" s="60"/>
      <c r="P47" s="9"/>
    </row>
    <row r="48" spans="2:19" x14ac:dyDescent="0.3">
      <c r="L48" s="32"/>
      <c r="P48" s="9"/>
    </row>
    <row r="49" spans="3:16" x14ac:dyDescent="0.3">
      <c r="M49" s="60"/>
      <c r="P49" s="9"/>
    </row>
    <row r="50" spans="3:16" x14ac:dyDescent="0.3">
      <c r="L50" s="32"/>
      <c r="P50" s="9"/>
    </row>
    <row r="51" spans="3:16" x14ac:dyDescent="0.3">
      <c r="M51" s="60"/>
    </row>
    <row r="52" spans="3:16" x14ac:dyDescent="0.3">
      <c r="L52" s="32"/>
    </row>
    <row r="53" spans="3:16" x14ac:dyDescent="0.3">
      <c r="M53" s="60"/>
    </row>
    <row r="54" spans="3:16" x14ac:dyDescent="0.3">
      <c r="L54" s="32"/>
    </row>
    <row r="55" spans="3:16" x14ac:dyDescent="0.3">
      <c r="M55" s="60"/>
    </row>
    <row r="56" spans="3:16" x14ac:dyDescent="0.3">
      <c r="L56" s="32"/>
    </row>
    <row r="57" spans="3:16" x14ac:dyDescent="0.3">
      <c r="M57" s="60"/>
    </row>
    <row r="58" spans="3:16" x14ac:dyDescent="0.3">
      <c r="E58" s="31"/>
      <c r="F58" s="31"/>
      <c r="G58" s="31"/>
      <c r="H58" s="31"/>
      <c r="L58" s="32"/>
    </row>
    <row r="59" spans="3:16" x14ac:dyDescent="0.3">
      <c r="M59" s="60"/>
    </row>
    <row r="60" spans="3:16" x14ac:dyDescent="0.3">
      <c r="L60" s="32"/>
    </row>
    <row r="61" spans="3:16" x14ac:dyDescent="0.3">
      <c r="M61" s="60"/>
    </row>
    <row r="62" spans="3:16" x14ac:dyDescent="0.3">
      <c r="C62" s="59"/>
      <c r="L62" s="32"/>
    </row>
    <row r="63" spans="3:16" x14ac:dyDescent="0.3">
      <c r="M63" s="60"/>
    </row>
  </sheetData>
  <mergeCells count="5">
    <mergeCell ref="B2:K2"/>
    <mergeCell ref="O3:Q3"/>
    <mergeCell ref="C12:F12"/>
    <mergeCell ref="H12:I12"/>
    <mergeCell ref="H18:I18"/>
  </mergeCells>
  <phoneticPr fontId="7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Schválenie KVŠ</vt:lpstr>
      <vt:lpstr>návrh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Izarikova</dc:creator>
  <cp:lastModifiedBy>Peter Matejka</cp:lastModifiedBy>
  <dcterms:created xsi:type="dcterms:W3CDTF">2024-07-05T16:42:42Z</dcterms:created>
  <dcterms:modified xsi:type="dcterms:W3CDTF">2025-09-29T18:53:45Z</dcterms:modified>
</cp:coreProperties>
</file>