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0DBFC7E5-1BAB-E448-AAE2-5406AA7DF64A}" xr6:coauthVersionLast="47" xr6:coauthVersionMax="47" xr10:uidLastSave="{00000000-0000-0000-0000-000000000000}"/>
  <bookViews>
    <workbookView xWindow="2340" yWindow="760" windowWidth="16960" windowHeight="16700" xr2:uid="{A9512EA2-41CE-4015-96A7-51FEB5569A68}"/>
  </bookViews>
  <sheets>
    <sheet name="TŠ 2025-II.polrok - 4.10." sheetId="1" r:id="rId1"/>
  </sheets>
  <definedNames>
    <definedName name="_xlnm._FilterDatabase" localSheetId="0" hidden="1">'TŠ 2025-II.polrok - 4.10.'!$B$5:$X$14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G7" i="1"/>
  <c r="G8" i="1"/>
  <c r="G9" i="1"/>
  <c r="G10" i="1"/>
  <c r="G11" i="1"/>
  <c r="G12" i="1"/>
  <c r="G13" i="1"/>
  <c r="G14" i="1"/>
  <c r="G6" i="1"/>
  <c r="D19" i="1"/>
  <c r="H15" i="1" l="1"/>
  <c r="X7" i="1"/>
  <c r="X8" i="1"/>
  <c r="X9" i="1"/>
  <c r="X10" i="1"/>
  <c r="X11" i="1"/>
  <c r="X12" i="1"/>
  <c r="X13" i="1"/>
  <c r="X14" i="1"/>
  <c r="X6" i="1"/>
  <c r="N15" i="1" l="1"/>
  <c r="K15" i="1"/>
  <c r="L15" i="1"/>
  <c r="M15" i="1"/>
  <c r="G15" i="1"/>
  <c r="I15" i="1"/>
  <c r="J15" i="1" l="1"/>
  <c r="X15" i="1"/>
</calcChain>
</file>

<file path=xl/sharedStrings.xml><?xml version="1.0" encoding="utf-8"?>
<sst xmlns="http://schemas.openxmlformats.org/spreadsheetml/2006/main" count="51" uniqueCount="34">
  <si>
    <t>Disciplína</t>
  </si>
  <si>
    <t>Klub</t>
  </si>
  <si>
    <t>Priezvisko a meno</t>
  </si>
  <si>
    <t>Kategória</t>
  </si>
  <si>
    <t>Ročník</t>
  </si>
  <si>
    <t>Pridelená suma</t>
  </si>
  <si>
    <t>Zápas</t>
  </si>
  <si>
    <t>Black Tiger TKD, Snina</t>
  </si>
  <si>
    <t>1.KADETI</t>
  </si>
  <si>
    <t>2.JUNIORI</t>
  </si>
  <si>
    <t>Chimčák Artur</t>
  </si>
  <si>
    <t>Šebok Oliver</t>
  </si>
  <si>
    <t>3.SENIORI</t>
  </si>
  <si>
    <t>ILYO TKD ŠKP Košice</t>
  </si>
  <si>
    <t>2004</t>
  </si>
  <si>
    <t>Hanušovský Richard</t>
  </si>
  <si>
    <t>Turzáková Simona</t>
  </si>
  <si>
    <t>KORYO TKD Slávia UPJŠ Košice</t>
  </si>
  <si>
    <t>RYONG TKD ŠKP Bratislava</t>
  </si>
  <si>
    <t>Horváth Matej</t>
  </si>
  <si>
    <t>Mamuti Hamza</t>
  </si>
  <si>
    <t>Zagyiová Natália</t>
  </si>
  <si>
    <t>Zostatok</t>
  </si>
  <si>
    <t>Zoznam TŠ prvý polrok 2025</t>
  </si>
  <si>
    <t>Kaminský Tomáš</t>
  </si>
  <si>
    <t>2. JUNIORI</t>
  </si>
  <si>
    <t>Mamuti Zainab</t>
  </si>
  <si>
    <t>1. KADETI</t>
  </si>
  <si>
    <t xml:space="preserve">REPRE SUS Snina </t>
  </si>
  <si>
    <t>GAL licencia</t>
  </si>
  <si>
    <t>Navýšenie VV 7.9.2025</t>
  </si>
  <si>
    <t xml:space="preserve">Celkovo </t>
  </si>
  <si>
    <t>Na jedného TŠ</t>
  </si>
  <si>
    <t>Polish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</si>
</sst>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7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shrinkToFit="1"/>
    </xf>
    <xf numFmtId="0" fontId="2" fillId="0" borderId="6" xfId="0" applyFont="1" applyBorder="1" applyAlignment="1">
      <alignment vertical="center"/>
    </xf>
    <xf numFmtId="0" fontId="2" fillId="3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shrinkToFit="1"/>
    </xf>
    <xf numFmtId="164" fontId="2" fillId="3" borderId="5" xfId="1" applyFont="1" applyFill="1" applyBorder="1" applyAlignment="1">
      <alignment shrinkToFit="1"/>
    </xf>
    <xf numFmtId="0" fontId="2" fillId="0" borderId="5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164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4" fontId="2" fillId="3" borderId="5" xfId="0" applyNumberFormat="1" applyFont="1" applyFill="1" applyBorder="1" applyAlignment="1">
      <alignment shrinkToFit="1"/>
    </xf>
    <xf numFmtId="164" fontId="5" fillId="4" borderId="5" xfId="0" applyNumberFormat="1" applyFont="1" applyFill="1" applyBorder="1" applyAlignment="1">
      <alignment shrinkToFit="1"/>
    </xf>
    <xf numFmtId="0" fontId="6" fillId="0" borderId="0" xfId="0" applyFont="1"/>
    <xf numFmtId="0" fontId="2" fillId="0" borderId="0" xfId="0" applyFont="1" applyAlignment="1">
      <alignment shrinkToFit="1"/>
    </xf>
    <xf numFmtId="164" fontId="0" fillId="0" borderId="0" xfId="1" applyFont="1"/>
    <xf numFmtId="44" fontId="0" fillId="0" borderId="0" xfId="0" applyNumberFormat="1"/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F353-115B-4F95-BA1F-0F18BB38410F}">
  <dimension ref="B1:X19"/>
  <sheetViews>
    <sheetView tabSelected="1" zoomScale="133" zoomScaleNormal="85" workbookViewId="0">
      <pane xSplit="4" topLeftCell="I1" activePane="topRight" state="frozen"/>
      <selection pane="topRight" activeCell="C24" sqref="C24"/>
    </sheetView>
  </sheetViews>
  <sheetFormatPr baseColWidth="10" defaultColWidth="8.83203125" defaultRowHeight="16" x14ac:dyDescent="0.2"/>
  <cols>
    <col min="3" max="3" width="33.5" customWidth="1"/>
    <col min="4" max="4" width="24.33203125" bestFit="1" customWidth="1"/>
    <col min="5" max="5" width="9.83203125" customWidth="1"/>
    <col min="7" max="23" width="16.83203125" customWidth="1"/>
    <col min="24" max="24" width="17" customWidth="1"/>
  </cols>
  <sheetData>
    <row r="1" spans="2:24" ht="17" thickBot="1" x14ac:dyDescent="0.25"/>
    <row r="2" spans="2:24" x14ac:dyDescent="0.2">
      <c r="B2" s="22" t="s">
        <v>23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4"/>
    </row>
    <row r="3" spans="2:24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</row>
    <row r="4" spans="2:24" ht="17" thickBot="1" x14ac:dyDescent="0.2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0"/>
    </row>
    <row r="5" spans="2:24" ht="17" thickBot="1" x14ac:dyDescent="0.25">
      <c r="B5" s="15" t="s">
        <v>0</v>
      </c>
      <c r="C5" s="2" t="s">
        <v>1</v>
      </c>
      <c r="D5" s="3" t="s">
        <v>2</v>
      </c>
      <c r="E5" s="4" t="s">
        <v>3</v>
      </c>
      <c r="F5" s="3" t="s">
        <v>4</v>
      </c>
      <c r="G5" s="1" t="s">
        <v>5</v>
      </c>
      <c r="H5" s="12" t="s">
        <v>28</v>
      </c>
      <c r="I5" s="12" t="s">
        <v>29</v>
      </c>
      <c r="J5" s="12" t="s">
        <v>33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5" t="s">
        <v>22</v>
      </c>
    </row>
    <row r="6" spans="2:24" x14ac:dyDescent="0.2">
      <c r="B6" s="6" t="s">
        <v>6</v>
      </c>
      <c r="C6" s="6" t="s">
        <v>7</v>
      </c>
      <c r="D6" s="6" t="s">
        <v>10</v>
      </c>
      <c r="E6" s="7" t="s">
        <v>9</v>
      </c>
      <c r="F6" s="8">
        <v>2008</v>
      </c>
      <c r="G6" s="10">
        <f>840.94+$D$19</f>
        <v>1024.5622222222223</v>
      </c>
      <c r="H6" s="10">
        <v>47.68</v>
      </c>
      <c r="I6" s="10"/>
      <c r="J6" s="10">
        <v>340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6">
        <f>G6-SUM(H6:W6)</f>
        <v>636.88222222222225</v>
      </c>
    </row>
    <row r="7" spans="2:24" x14ac:dyDescent="0.2">
      <c r="B7" s="6" t="s">
        <v>6</v>
      </c>
      <c r="C7" s="6" t="s">
        <v>7</v>
      </c>
      <c r="D7" s="6" t="s">
        <v>11</v>
      </c>
      <c r="E7" s="7" t="s">
        <v>8</v>
      </c>
      <c r="F7" s="8">
        <v>2011</v>
      </c>
      <c r="G7" s="10">
        <f t="shared" ref="G7:G14" si="0">840.94+$D$19</f>
        <v>1024.5622222222223</v>
      </c>
      <c r="H7" s="10"/>
      <c r="I7" s="10"/>
      <c r="J7" s="10">
        <v>340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6">
        <f t="shared" ref="X7:X14" si="1">G7-SUM(H7:W7)</f>
        <v>684.56222222222232</v>
      </c>
    </row>
    <row r="8" spans="2:24" x14ac:dyDescent="0.2">
      <c r="B8" s="6" t="s">
        <v>6</v>
      </c>
      <c r="C8" s="9" t="s">
        <v>13</v>
      </c>
      <c r="D8" s="6" t="s">
        <v>15</v>
      </c>
      <c r="E8" s="7" t="s">
        <v>9</v>
      </c>
      <c r="F8" s="8">
        <v>2008</v>
      </c>
      <c r="G8" s="10">
        <f t="shared" si="0"/>
        <v>1024.5622222222223</v>
      </c>
      <c r="H8" s="10"/>
      <c r="I8" s="10">
        <v>31.75</v>
      </c>
      <c r="J8" s="10">
        <f>120.01</f>
        <v>120.01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6">
        <f t="shared" si="1"/>
        <v>872.80222222222233</v>
      </c>
    </row>
    <row r="9" spans="2:24" x14ac:dyDescent="0.2">
      <c r="B9" s="6" t="s">
        <v>6</v>
      </c>
      <c r="C9" s="9" t="s">
        <v>13</v>
      </c>
      <c r="D9" s="6" t="s">
        <v>16</v>
      </c>
      <c r="E9" s="11" t="s">
        <v>8</v>
      </c>
      <c r="F9" s="8">
        <v>2011</v>
      </c>
      <c r="G9" s="10">
        <f t="shared" si="0"/>
        <v>1024.5622222222223</v>
      </c>
      <c r="H9" s="10"/>
      <c r="I9" s="10"/>
      <c r="J9" s="17">
        <f>125+83.25</f>
        <v>208.25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6">
        <f t="shared" si="1"/>
        <v>816.31222222222232</v>
      </c>
    </row>
    <row r="10" spans="2:24" x14ac:dyDescent="0.2">
      <c r="B10" s="6" t="s">
        <v>6</v>
      </c>
      <c r="C10" s="6" t="s">
        <v>17</v>
      </c>
      <c r="D10" s="6" t="s">
        <v>24</v>
      </c>
      <c r="E10" s="11" t="s">
        <v>25</v>
      </c>
      <c r="F10" s="8">
        <v>2010</v>
      </c>
      <c r="G10" s="10">
        <f t="shared" si="0"/>
        <v>1024.5622222222223</v>
      </c>
      <c r="H10" s="10"/>
      <c r="I10" s="10">
        <v>31.75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6">
        <f t="shared" si="1"/>
        <v>992.81222222222232</v>
      </c>
    </row>
    <row r="11" spans="2:24" x14ac:dyDescent="0.2">
      <c r="B11" s="6" t="s">
        <v>6</v>
      </c>
      <c r="C11" s="6" t="s">
        <v>18</v>
      </c>
      <c r="D11" s="6" t="s">
        <v>26</v>
      </c>
      <c r="E11" s="11" t="s">
        <v>27</v>
      </c>
      <c r="F11" s="8">
        <v>2013</v>
      </c>
      <c r="G11" s="10">
        <f t="shared" si="0"/>
        <v>1024.5622222222223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6">
        <f t="shared" si="1"/>
        <v>1024.5622222222223</v>
      </c>
    </row>
    <row r="12" spans="2:24" x14ac:dyDescent="0.2">
      <c r="B12" s="6" t="s">
        <v>6</v>
      </c>
      <c r="C12" s="6" t="s">
        <v>18</v>
      </c>
      <c r="D12" s="6" t="s">
        <v>19</v>
      </c>
      <c r="E12" s="11" t="s">
        <v>12</v>
      </c>
      <c r="F12" s="8" t="s">
        <v>14</v>
      </c>
      <c r="G12" s="10">
        <f t="shared" si="0"/>
        <v>1024.5622222222223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6">
        <f t="shared" si="1"/>
        <v>1024.5622222222223</v>
      </c>
    </row>
    <row r="13" spans="2:24" x14ac:dyDescent="0.2">
      <c r="B13" s="6" t="s">
        <v>6</v>
      </c>
      <c r="C13" s="6" t="s">
        <v>18</v>
      </c>
      <c r="D13" s="6" t="s">
        <v>20</v>
      </c>
      <c r="E13" s="11" t="s">
        <v>9</v>
      </c>
      <c r="F13" s="8">
        <v>2009</v>
      </c>
      <c r="G13" s="10">
        <f t="shared" si="0"/>
        <v>1024.5622222222223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6">
        <f t="shared" si="1"/>
        <v>1024.5622222222223</v>
      </c>
    </row>
    <row r="14" spans="2:24" ht="17" thickBot="1" x14ac:dyDescent="0.25">
      <c r="B14" s="6" t="s">
        <v>6</v>
      </c>
      <c r="C14" s="6" t="s">
        <v>18</v>
      </c>
      <c r="D14" s="6" t="s">
        <v>21</v>
      </c>
      <c r="E14" s="11" t="s">
        <v>9</v>
      </c>
      <c r="F14" s="8">
        <v>2009</v>
      </c>
      <c r="G14" s="10">
        <f t="shared" si="0"/>
        <v>1024.5622222222223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6">
        <f t="shared" si="1"/>
        <v>1024.5622222222223</v>
      </c>
    </row>
    <row r="15" spans="2:24" ht="17" thickBot="1" x14ac:dyDescent="0.25">
      <c r="B15" s="15"/>
      <c r="C15" s="2"/>
      <c r="D15" s="3"/>
      <c r="E15" s="4"/>
      <c r="F15" s="3"/>
      <c r="G15" s="13">
        <f>SUM(G6:G14)</f>
        <v>9221.0600000000031</v>
      </c>
      <c r="H15" s="13">
        <f t="shared" ref="H15:N15" si="2">SUM(H6:H14)</f>
        <v>47.68</v>
      </c>
      <c r="I15" s="13">
        <f t="shared" si="2"/>
        <v>63.5</v>
      </c>
      <c r="J15" s="13">
        <f t="shared" si="2"/>
        <v>1008.26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4">
        <f>SUM(X6:X14)</f>
        <v>8101.6200000000026</v>
      </c>
    </row>
    <row r="16" spans="2:24" x14ac:dyDescent="0.2">
      <c r="L16" s="18"/>
    </row>
    <row r="17" spans="3:4" x14ac:dyDescent="0.2">
      <c r="C17" s="19" t="s">
        <v>30</v>
      </c>
    </row>
    <row r="18" spans="3:4" x14ac:dyDescent="0.2">
      <c r="C18" t="s">
        <v>31</v>
      </c>
      <c r="D18" s="20">
        <v>1652.6</v>
      </c>
    </row>
    <row r="19" spans="3:4" x14ac:dyDescent="0.2">
      <c r="C19" t="s">
        <v>32</v>
      </c>
      <c r="D19" s="21">
        <f>D18/9</f>
        <v>183.62222222222221</v>
      </c>
    </row>
  </sheetData>
  <autoFilter ref="B5:X14" xr:uid="{3A18F8C4-6E81-4113-A34B-4F2FC70BE55D}">
    <sortState xmlns:xlrd2="http://schemas.microsoft.com/office/spreadsheetml/2017/richdata2" ref="B6:X14">
      <sortCondition descending="1" ref="B6:B14"/>
      <sortCondition ref="C6:C14"/>
      <sortCondition ref="D6:D14"/>
    </sortState>
  </autoFilter>
  <mergeCells count="1">
    <mergeCell ref="B2:X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TŠ 2025-II.polrok - 4.10.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Matejka</dc:creator>
  <cp:lastModifiedBy>Alexandra Filipová | EU v Bratislave</cp:lastModifiedBy>
  <dcterms:created xsi:type="dcterms:W3CDTF">2025-01-08T00:51:36Z</dcterms:created>
  <dcterms:modified xsi:type="dcterms:W3CDTF">2025-10-04T10:12:52Z</dcterms:modified>
</cp:coreProperties>
</file>