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andrafilipova/Library/Mobile Documents/com~apple~CloudDocs/Documents/SATKD/2026/Rozpočty/"/>
    </mc:Choice>
  </mc:AlternateContent>
  <xr:revisionPtr revIDLastSave="0" documentId="13_ncr:1_{DC166C07-BE1C-3044-ACC0-84003F42B805}" xr6:coauthVersionLast="47" xr6:coauthVersionMax="47" xr10:uidLastSave="{00000000-0000-0000-0000-000000000000}"/>
  <bookViews>
    <workbookView xWindow="240" yWindow="780" windowWidth="19780" windowHeight="16740" xr2:uid="{A9512EA2-41CE-4015-96A7-51FEB5569A68}"/>
  </bookViews>
  <sheets>
    <sheet name="TŠ 2026-I.polrok" sheetId="1" r:id="rId1"/>
  </sheets>
  <definedNames>
    <definedName name="_xlnm._FilterDatabase" localSheetId="0" hidden="1">'TŠ 2026-I.polrok'!$B$5:$X$19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6" i="1"/>
  <c r="X6" i="1" l="1"/>
  <c r="X14" i="1"/>
  <c r="V20" i="1" l="1"/>
  <c r="W20" i="1"/>
  <c r="K20" i="1"/>
  <c r="L20" i="1"/>
  <c r="M20" i="1"/>
  <c r="N20" i="1"/>
  <c r="O20" i="1"/>
  <c r="P20" i="1"/>
  <c r="R20" i="1"/>
  <c r="S20" i="1"/>
  <c r="T20" i="1"/>
  <c r="U20" i="1"/>
  <c r="X15" i="1"/>
  <c r="X16" i="1"/>
  <c r="X17" i="1"/>
  <c r="X19" i="1"/>
  <c r="X11" i="1" l="1"/>
  <c r="X13" i="1"/>
  <c r="X12" i="1" l="1"/>
  <c r="I20" i="1"/>
  <c r="Q20" i="1"/>
  <c r="X9" i="1"/>
  <c r="X8" i="1"/>
  <c r="X18" i="1" l="1"/>
  <c r="X20" i="1" s="1"/>
  <c r="H20" i="1"/>
  <c r="X7" i="1"/>
  <c r="J20" i="1"/>
  <c r="G20" i="1"/>
  <c r="X10" i="1"/>
  <c r="G22" i="1" l="1"/>
  <c r="G27" i="1" s="1"/>
</calcChain>
</file>

<file path=xl/sharedStrings.xml><?xml version="1.0" encoding="utf-8"?>
<sst xmlns="http://schemas.openxmlformats.org/spreadsheetml/2006/main" count="67" uniqueCount="32">
  <si>
    <t>Disciplína</t>
  </si>
  <si>
    <t>Klub</t>
  </si>
  <si>
    <t>Priezvisko a meno</t>
  </si>
  <si>
    <t>Kategória</t>
  </si>
  <si>
    <t>Ročník</t>
  </si>
  <si>
    <t>Pridelená suma</t>
  </si>
  <si>
    <t>Zápas</t>
  </si>
  <si>
    <t>1.KADETI</t>
  </si>
  <si>
    <t>2.JUNIORI</t>
  </si>
  <si>
    <t>Chimčák Artur</t>
  </si>
  <si>
    <t>Krupjaková Alžbeta</t>
  </si>
  <si>
    <t>Šebok Oliver</t>
  </si>
  <si>
    <t>3.SENIORI</t>
  </si>
  <si>
    <t>2004</t>
  </si>
  <si>
    <t>Hanušovský Richard</t>
  </si>
  <si>
    <t>Turzáková Simona</t>
  </si>
  <si>
    <t>Kaminská Michaela</t>
  </si>
  <si>
    <t>Pernischová Simona Emma</t>
  </si>
  <si>
    <t>Horváth Matej</t>
  </si>
  <si>
    <t>Mamuti Hamza</t>
  </si>
  <si>
    <t>Zagyiová Natália</t>
  </si>
  <si>
    <t>Frgolec Miroslav</t>
  </si>
  <si>
    <t>Zostatok</t>
  </si>
  <si>
    <t>Zoznam TŠ prvý polrok 2025</t>
  </si>
  <si>
    <t>Kaminský Tomáš</t>
  </si>
  <si>
    <t>Čuvara Aaron</t>
  </si>
  <si>
    <t>Mamuti Zainab</t>
  </si>
  <si>
    <t>Black Tiger Taekwondo - Klub Snina</t>
  </si>
  <si>
    <t>Športový klub polície - ILYO Taekwondo Košice</t>
  </si>
  <si>
    <t>KORYO TAEKWONDO SLÁVIA UPJŠ KOŠICE</t>
  </si>
  <si>
    <t>Športový klub polície Bratislava</t>
  </si>
  <si>
    <t>Sportový materiál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</si>
</sst>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_-* #,##0.00\ &quot;€&quot;_-;\-* #,##0.00\ &quot;€&quot;_-;_-* &quot;-&quot;??\ &quot;€&quot;_-;_-@_-"/>
  </numFmts>
  <fonts count="7" x14ac:knownFonts="1"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shrinkToFit="1"/>
    </xf>
    <xf numFmtId="0" fontId="2" fillId="3" borderId="5" xfId="0" applyFont="1" applyFill="1" applyBorder="1" applyAlignment="1">
      <alignment horizontal="center" shrinkToFit="1"/>
    </xf>
    <xf numFmtId="164" fontId="2" fillId="3" borderId="5" xfId="1" applyFont="1" applyFill="1" applyBorder="1" applyAlignment="1">
      <alignment shrinkToFit="1"/>
    </xf>
    <xf numFmtId="0" fontId="2" fillId="0" borderId="5" xfId="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shrinkToFit="1"/>
    </xf>
    <xf numFmtId="164" fontId="1" fillId="2" borderId="6" xfId="0" applyNumberFormat="1" applyFont="1" applyFill="1" applyBorder="1" applyAlignment="1">
      <alignment horizontal="center" vertical="center" shrinkToFit="1"/>
    </xf>
    <xf numFmtId="164" fontId="1" fillId="2" borderId="7" xfId="0" applyNumberFormat="1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44" fontId="2" fillId="3" borderId="5" xfId="0" applyNumberFormat="1" applyFont="1" applyFill="1" applyBorder="1" applyAlignment="1">
      <alignment shrinkToFit="1"/>
    </xf>
    <xf numFmtId="164" fontId="5" fillId="4" borderId="5" xfId="0" applyNumberFormat="1" applyFont="1" applyFill="1" applyBorder="1" applyAlignment="1">
      <alignment shrinkToFit="1"/>
    </xf>
    <xf numFmtId="0" fontId="6" fillId="0" borderId="0" xfId="0" applyFont="1"/>
    <xf numFmtId="0" fontId="2" fillId="0" borderId="0" xfId="0" applyFont="1" applyAlignment="1">
      <alignment shrinkToFit="1"/>
    </xf>
    <xf numFmtId="44" fontId="0" fillId="0" borderId="0" xfId="0" applyNumberFormat="1"/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6F353-115B-4F95-BA1F-0F18BB38410F}">
  <dimension ref="B1:X27"/>
  <sheetViews>
    <sheetView tabSelected="1" topLeftCell="A5" zoomScale="133" zoomScaleNormal="85" workbookViewId="0">
      <pane xSplit="4" topLeftCell="G1" activePane="topRight" state="frozen"/>
      <selection pane="topRight" activeCell="H15" sqref="H15"/>
    </sheetView>
  </sheetViews>
  <sheetFormatPr baseColWidth="10" defaultColWidth="8.83203125" defaultRowHeight="16" x14ac:dyDescent="0.2"/>
  <cols>
    <col min="3" max="3" width="39.6640625" bestFit="1" customWidth="1"/>
    <col min="4" max="4" width="24.33203125" bestFit="1" customWidth="1"/>
    <col min="5" max="5" width="9.83203125" customWidth="1"/>
    <col min="7" max="23" width="16.83203125" customWidth="1"/>
    <col min="24" max="24" width="17" customWidth="1"/>
  </cols>
  <sheetData>
    <row r="1" spans="2:24" ht="17" thickBot="1" x14ac:dyDescent="0.25"/>
    <row r="2" spans="2:24" x14ac:dyDescent="0.2">
      <c r="B2" s="19" t="s">
        <v>23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1"/>
    </row>
    <row r="3" spans="2:24" x14ac:dyDescent="0.2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4"/>
    </row>
    <row r="4" spans="2:24" ht="17" thickBot="1" x14ac:dyDescent="0.25"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7"/>
    </row>
    <row r="5" spans="2:24" ht="17" thickBot="1" x14ac:dyDescent="0.25">
      <c r="B5" s="13" t="s">
        <v>0</v>
      </c>
      <c r="C5" s="2" t="s">
        <v>1</v>
      </c>
      <c r="D5" s="3" t="s">
        <v>2</v>
      </c>
      <c r="E5" s="4" t="s">
        <v>3</v>
      </c>
      <c r="F5" s="3" t="s">
        <v>4</v>
      </c>
      <c r="G5" s="1" t="s">
        <v>5</v>
      </c>
      <c r="H5" s="10" t="s">
        <v>31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5" t="s">
        <v>22</v>
      </c>
    </row>
    <row r="6" spans="2:24" x14ac:dyDescent="0.2">
      <c r="B6" s="6" t="s">
        <v>6</v>
      </c>
      <c r="C6" s="6" t="s">
        <v>27</v>
      </c>
      <c r="D6" s="6" t="s">
        <v>9</v>
      </c>
      <c r="E6" s="9" t="s">
        <v>12</v>
      </c>
      <c r="F6" s="7">
        <v>2008</v>
      </c>
      <c r="G6" s="8">
        <f>$G$23/14</f>
        <v>507.33571428571429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14">
        <f>G6-SUM(H6:W6)+20</f>
        <v>527.33571428571429</v>
      </c>
    </row>
    <row r="7" spans="2:24" x14ac:dyDescent="0.2">
      <c r="B7" s="6" t="s">
        <v>6</v>
      </c>
      <c r="C7" s="6" t="s">
        <v>27</v>
      </c>
      <c r="D7" s="6" t="s">
        <v>10</v>
      </c>
      <c r="E7" s="9" t="s">
        <v>12</v>
      </c>
      <c r="F7" s="7">
        <v>2008</v>
      </c>
      <c r="G7" s="8">
        <f t="shared" ref="G7:G19" si="0">$G$23/14</f>
        <v>507.33571428571429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14">
        <f t="shared" ref="X7:X19" si="1">G7-SUM(H7:W7)</f>
        <v>507.33571428571429</v>
      </c>
    </row>
    <row r="8" spans="2:24" x14ac:dyDescent="0.2">
      <c r="B8" s="6" t="s">
        <v>6</v>
      </c>
      <c r="C8" s="6" t="s">
        <v>27</v>
      </c>
      <c r="D8" s="6" t="s">
        <v>11</v>
      </c>
      <c r="E8" s="9" t="s">
        <v>8</v>
      </c>
      <c r="F8" s="7">
        <v>2011</v>
      </c>
      <c r="G8" s="8">
        <f t="shared" si="0"/>
        <v>507.33571428571429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14">
        <f t="shared" si="1"/>
        <v>507.33571428571429</v>
      </c>
    </row>
    <row r="9" spans="2:24" x14ac:dyDescent="0.2">
      <c r="B9" s="6" t="s">
        <v>6</v>
      </c>
      <c r="C9" s="6" t="s">
        <v>28</v>
      </c>
      <c r="D9" s="6" t="s">
        <v>14</v>
      </c>
      <c r="E9" s="9" t="s">
        <v>12</v>
      </c>
      <c r="F9" s="7">
        <v>2008</v>
      </c>
      <c r="G9" s="8">
        <f t="shared" si="0"/>
        <v>507.33571428571429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14">
        <f t="shared" si="1"/>
        <v>507.33571428571429</v>
      </c>
    </row>
    <row r="10" spans="2:24" x14ac:dyDescent="0.2">
      <c r="B10" s="6" t="s">
        <v>6</v>
      </c>
      <c r="C10" s="6" t="s">
        <v>29</v>
      </c>
      <c r="D10" s="6" t="s">
        <v>24</v>
      </c>
      <c r="E10" s="9" t="s">
        <v>8</v>
      </c>
      <c r="F10" s="7">
        <v>2010</v>
      </c>
      <c r="G10" s="8">
        <f t="shared" si="0"/>
        <v>507.33571428571429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14">
        <f t="shared" si="1"/>
        <v>507.33571428571429</v>
      </c>
    </row>
    <row r="11" spans="2:24" x14ac:dyDescent="0.2">
      <c r="B11" s="6" t="s">
        <v>6</v>
      </c>
      <c r="C11" s="6" t="s">
        <v>28</v>
      </c>
      <c r="D11" s="6" t="s">
        <v>15</v>
      </c>
      <c r="E11" s="9" t="s">
        <v>8</v>
      </c>
      <c r="F11" s="7">
        <v>2011</v>
      </c>
      <c r="G11" s="8">
        <f t="shared" si="0"/>
        <v>507.33571428571429</v>
      </c>
      <c r="H11" s="8"/>
      <c r="I11" s="8"/>
      <c r="J11" s="15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14">
        <f t="shared" si="1"/>
        <v>507.33571428571429</v>
      </c>
    </row>
    <row r="12" spans="2:24" x14ac:dyDescent="0.2">
      <c r="B12" s="6" t="s">
        <v>6</v>
      </c>
      <c r="C12" s="6" t="s">
        <v>29</v>
      </c>
      <c r="D12" s="6" t="s">
        <v>16</v>
      </c>
      <c r="E12" s="9" t="s">
        <v>12</v>
      </c>
      <c r="F12" s="7">
        <v>2007</v>
      </c>
      <c r="G12" s="8">
        <f t="shared" si="0"/>
        <v>507.33571428571429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14">
        <f t="shared" si="1"/>
        <v>507.33571428571429</v>
      </c>
    </row>
    <row r="13" spans="2:24" x14ac:dyDescent="0.2">
      <c r="B13" s="6" t="s">
        <v>6</v>
      </c>
      <c r="C13" s="6" t="s">
        <v>28</v>
      </c>
      <c r="D13" s="6" t="s">
        <v>17</v>
      </c>
      <c r="E13" s="9" t="s">
        <v>12</v>
      </c>
      <c r="F13" s="7">
        <v>2007</v>
      </c>
      <c r="G13" s="8">
        <f t="shared" si="0"/>
        <v>507.33571428571429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14">
        <f t="shared" si="1"/>
        <v>507.33571428571429</v>
      </c>
    </row>
    <row r="14" spans="2:24" x14ac:dyDescent="0.2">
      <c r="B14" s="6" t="s">
        <v>6</v>
      </c>
      <c r="C14" s="6" t="s">
        <v>30</v>
      </c>
      <c r="D14" s="6" t="s">
        <v>25</v>
      </c>
      <c r="E14" s="9" t="s">
        <v>8</v>
      </c>
      <c r="F14" s="7">
        <v>2009</v>
      </c>
      <c r="G14" s="8">
        <f t="shared" si="0"/>
        <v>507.33571428571429</v>
      </c>
      <c r="H14" s="8">
        <f>112.5+37+24.5</f>
        <v>174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14">
        <f>G14-SUM(H14:W14)-20</f>
        <v>313.33571428571429</v>
      </c>
    </row>
    <row r="15" spans="2:24" x14ac:dyDescent="0.2">
      <c r="B15" s="6" t="s">
        <v>6</v>
      </c>
      <c r="C15" s="6" t="s">
        <v>30</v>
      </c>
      <c r="D15" s="6" t="s">
        <v>18</v>
      </c>
      <c r="E15" s="9" t="s">
        <v>12</v>
      </c>
      <c r="F15" s="7" t="s">
        <v>13</v>
      </c>
      <c r="G15" s="8">
        <f t="shared" si="0"/>
        <v>507.33571428571429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14">
        <f t="shared" si="1"/>
        <v>507.33571428571429</v>
      </c>
    </row>
    <row r="16" spans="2:24" x14ac:dyDescent="0.2">
      <c r="B16" s="6" t="s">
        <v>6</v>
      </c>
      <c r="C16" s="6" t="s">
        <v>30</v>
      </c>
      <c r="D16" s="6" t="s">
        <v>19</v>
      </c>
      <c r="E16" s="9" t="s">
        <v>8</v>
      </c>
      <c r="F16" s="7">
        <v>2009</v>
      </c>
      <c r="G16" s="8">
        <f t="shared" si="0"/>
        <v>507.33571428571429</v>
      </c>
      <c r="H16" s="8">
        <v>112.5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14">
        <f t="shared" si="1"/>
        <v>394.83571428571429</v>
      </c>
    </row>
    <row r="17" spans="2:24" x14ac:dyDescent="0.2">
      <c r="B17" s="6" t="s">
        <v>6</v>
      </c>
      <c r="C17" s="6" t="s">
        <v>30</v>
      </c>
      <c r="D17" s="6" t="s">
        <v>20</v>
      </c>
      <c r="E17" s="9" t="s">
        <v>8</v>
      </c>
      <c r="F17" s="7">
        <v>2009</v>
      </c>
      <c r="G17" s="8">
        <f t="shared" si="0"/>
        <v>507.33571428571429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14">
        <f t="shared" si="1"/>
        <v>507.33571428571429</v>
      </c>
    </row>
    <row r="18" spans="2:24" x14ac:dyDescent="0.2">
      <c r="B18" s="6" t="s">
        <v>6</v>
      </c>
      <c r="C18" s="6" t="s">
        <v>30</v>
      </c>
      <c r="D18" s="6" t="s">
        <v>26</v>
      </c>
      <c r="E18" s="9" t="s">
        <v>7</v>
      </c>
      <c r="F18" s="7">
        <v>2013</v>
      </c>
      <c r="G18" s="8">
        <f t="shared" si="0"/>
        <v>507.33571428571429</v>
      </c>
      <c r="H18" s="8">
        <v>112.5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14">
        <f t="shared" si="1"/>
        <v>394.83571428571429</v>
      </c>
    </row>
    <row r="19" spans="2:24" ht="17" thickBot="1" x14ac:dyDescent="0.25">
      <c r="B19" s="6" t="s">
        <v>6</v>
      </c>
      <c r="C19" s="6" t="s">
        <v>28</v>
      </c>
      <c r="D19" s="6" t="s">
        <v>21</v>
      </c>
      <c r="E19" s="9" t="s">
        <v>12</v>
      </c>
      <c r="F19" s="7" t="s">
        <v>13</v>
      </c>
      <c r="G19" s="8">
        <f t="shared" si="0"/>
        <v>507.33571428571429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14">
        <f t="shared" si="1"/>
        <v>507.33571428571429</v>
      </c>
    </row>
    <row r="20" spans="2:24" ht="17" thickBot="1" x14ac:dyDescent="0.25">
      <c r="B20" s="13"/>
      <c r="C20" s="2"/>
      <c r="D20" s="3"/>
      <c r="E20" s="4"/>
      <c r="F20" s="3"/>
      <c r="G20" s="11">
        <f t="shared" ref="G20:X20" si="2">SUM(G6:G19)</f>
        <v>7102.6999999999989</v>
      </c>
      <c r="H20" s="11">
        <f t="shared" si="2"/>
        <v>399</v>
      </c>
      <c r="I20" s="11">
        <f t="shared" si="2"/>
        <v>0</v>
      </c>
      <c r="J20" s="11">
        <f t="shared" si="2"/>
        <v>0</v>
      </c>
      <c r="K20" s="11">
        <f t="shared" si="2"/>
        <v>0</v>
      </c>
      <c r="L20" s="11">
        <f t="shared" si="2"/>
        <v>0</v>
      </c>
      <c r="M20" s="11">
        <f t="shared" si="2"/>
        <v>0</v>
      </c>
      <c r="N20" s="11">
        <f t="shared" si="2"/>
        <v>0</v>
      </c>
      <c r="O20" s="11">
        <f t="shared" si="2"/>
        <v>0</v>
      </c>
      <c r="P20" s="11">
        <f t="shared" si="2"/>
        <v>0</v>
      </c>
      <c r="Q20" s="11">
        <f t="shared" si="2"/>
        <v>0</v>
      </c>
      <c r="R20" s="11">
        <f t="shared" si="2"/>
        <v>0</v>
      </c>
      <c r="S20" s="11">
        <f t="shared" si="2"/>
        <v>0</v>
      </c>
      <c r="T20" s="11">
        <f t="shared" si="2"/>
        <v>0</v>
      </c>
      <c r="U20" s="11">
        <f t="shared" si="2"/>
        <v>0</v>
      </c>
      <c r="V20" s="11">
        <f t="shared" si="2"/>
        <v>0</v>
      </c>
      <c r="W20" s="11">
        <f t="shared" si="2"/>
        <v>0</v>
      </c>
      <c r="X20" s="12">
        <f t="shared" si="2"/>
        <v>6703.6999999999989</v>
      </c>
    </row>
    <row r="21" spans="2:24" x14ac:dyDescent="0.2">
      <c r="L21" s="16"/>
    </row>
    <row r="22" spans="2:24" x14ac:dyDescent="0.2">
      <c r="C22" s="17"/>
      <c r="G22" s="18">
        <f>G20-X20</f>
        <v>399</v>
      </c>
    </row>
    <row r="23" spans="2:24" x14ac:dyDescent="0.2">
      <c r="G23" s="18">
        <v>7102.7</v>
      </c>
      <c r="J23" s="18"/>
    </row>
    <row r="24" spans="2:24" x14ac:dyDescent="0.2">
      <c r="Q24" s="18"/>
      <c r="V24" s="18"/>
    </row>
    <row r="26" spans="2:24" x14ac:dyDescent="0.2">
      <c r="H26" s="18"/>
      <c r="O26" s="18"/>
    </row>
    <row r="27" spans="2:24" x14ac:dyDescent="0.2">
      <c r="G27" s="18">
        <f>G22-G23</f>
        <v>-6703.7</v>
      </c>
    </row>
  </sheetData>
  <autoFilter ref="B5:X19" xr:uid="{3A18F8C4-6E81-4113-A34B-4F2FC70BE55D}">
    <sortState xmlns:xlrd2="http://schemas.microsoft.com/office/spreadsheetml/2017/richdata2" ref="B6:X19">
      <sortCondition descending="1" ref="B6:B19"/>
      <sortCondition ref="C6:C19"/>
      <sortCondition ref="D6:D19"/>
    </sortState>
  </autoFilter>
  <mergeCells count="1">
    <mergeCell ref="B2:X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TŠ 2026-I.polrok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Matejka</dc:creator>
  <cp:lastModifiedBy>Alexandra Filipová | EU v Bratislave</cp:lastModifiedBy>
  <dcterms:created xsi:type="dcterms:W3CDTF">2025-01-08T00:51:36Z</dcterms:created>
  <dcterms:modified xsi:type="dcterms:W3CDTF">2026-02-18T15:22:26Z</dcterms:modified>
</cp:coreProperties>
</file>