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249391C2-A65B-224C-8B98-1D2EDB70BB1A}" xr6:coauthVersionLast="47" xr6:coauthVersionMax="47" xr10:uidLastSave="{00000000-0000-0000-0000-000000000000}"/>
  <bookViews>
    <workbookView xWindow="580" yWindow="760" windowWidth="18600" windowHeight="166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" i="3" l="1"/>
  <c r="AN5" i="3"/>
  <c r="AN6" i="3"/>
  <c r="AN7" i="3"/>
  <c r="AN8" i="3"/>
  <c r="AN9" i="3"/>
  <c r="AN10" i="3"/>
  <c r="AN11" i="3"/>
  <c r="AN12" i="3"/>
  <c r="AN13" i="3"/>
  <c r="AN14" i="3"/>
  <c r="AN15" i="3"/>
  <c r="AN3" i="3"/>
  <c r="L5" i="3"/>
  <c r="K4" i="3"/>
  <c r="D3" i="3" l="1"/>
  <c r="C20" i="3"/>
  <c r="C22" i="3" s="1"/>
  <c r="C21" i="3"/>
  <c r="AO10" i="3" l="1"/>
  <c r="AO14" i="3" l="1"/>
  <c r="Y16" i="3" l="1"/>
  <c r="C16" i="3" l="1"/>
  <c r="H16" i="3"/>
  <c r="V16" i="3"/>
  <c r="U16" i="3"/>
  <c r="T16" i="3"/>
  <c r="E16" i="3" l="1"/>
  <c r="S16" i="3"/>
  <c r="AO6" i="3" l="1"/>
  <c r="I16" i="3" l="1"/>
  <c r="AO3" i="3"/>
  <c r="AO8" i="3"/>
  <c r="AO15" i="3"/>
  <c r="AO4" i="3"/>
  <c r="AO11" i="3"/>
  <c r="J16" i="3" l="1"/>
  <c r="P16" i="3"/>
  <c r="Q16" i="3"/>
  <c r="O16" i="3"/>
  <c r="R16" i="3"/>
  <c r="AO9" i="3"/>
  <c r="AO13" i="3"/>
  <c r="AO12" i="3"/>
  <c r="AO7" i="3"/>
  <c r="L16" i="3" l="1"/>
  <c r="M16" i="3"/>
  <c r="K16" i="3"/>
  <c r="N16" i="3"/>
  <c r="G16" i="3"/>
  <c r="AO5" i="3"/>
  <c r="AO16" i="3" l="1"/>
  <c r="F16" i="3"/>
  <c r="D4" i="3"/>
  <c r="D10" i="3"/>
  <c r="D11" i="3"/>
  <c r="D9" i="3"/>
  <c r="D8" i="3"/>
  <c r="D15" i="3"/>
  <c r="D7" i="3"/>
  <c r="D14" i="3"/>
  <c r="D6" i="3"/>
  <c r="D13" i="3"/>
  <c r="D5" i="3"/>
  <c r="D12" i="3"/>
  <c r="Z16" i="3"/>
  <c r="D16" i="3" l="1"/>
  <c r="AN16" i="3"/>
  <c r="W16" i="3"/>
  <c r="X16" i="3"/>
  <c r="AA16" i="3" l="1"/>
  <c r="AB16" i="3"/>
  <c r="AE16" i="3"/>
  <c r="AC16" i="3"/>
</calcChain>
</file>

<file path=xl/sharedStrings.xml><?xml version="1.0" encoding="utf-8"?>
<sst xmlns="http://schemas.openxmlformats.org/spreadsheetml/2006/main" count="33" uniqueCount="33">
  <si>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</si>
  <si>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</si>
  <si>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</si>
  <si>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</si>
  <si>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</si>
  <si>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</si>
  <si>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</si>
  <si>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</si>
  <si>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</si>
  <si>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</si>
  <si>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</si>
  <si>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</si>
  <si>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</si>
  <si>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</si>
  <si>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</si>
  <si>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</si>
  <si>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</si>
  <si>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</si>
  <si>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</si>
  <si>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</si>
  <si>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Vyčerpané</t>
  </si>
  <si>
    <t>Poznámka:</t>
  </si>
  <si>
    <t>Sústredenie Košice</t>
  </si>
  <si>
    <t>DFA2026021</t>
  </si>
  <si>
    <t>DFA2026022</t>
  </si>
  <si>
    <t>DFA2026023</t>
  </si>
  <si>
    <t>DFA2026024</t>
  </si>
  <si>
    <t>DFA2025026</t>
  </si>
  <si>
    <t>DFA2026042</t>
  </si>
  <si>
    <t>Hungary camp</t>
  </si>
  <si>
    <t>DFA2026064</t>
  </si>
  <si>
    <t>DFA2026070</t>
  </si>
  <si>
    <t>DFA2026076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</si>
</sst>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  <numFmt numFmtId="166" formatCode="_ * #,##0.0_)\ &quot;€&quot;_ ;_ * \(#,##0.0\)\ &quot;€&quot;_ ;_ * &quot;-&quot;??_)\ &quot;€&quot;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  <xf numFmtId="165" fontId="0" fillId="0" borderId="0" xfId="0" applyNumberFormat="1"/>
    <xf numFmtId="166" fontId="0" fillId="0" borderId="0" xfId="0" applyNumberFormat="1"/>
    <xf numFmtId="14" fontId="0" fillId="3" borderId="1" xfId="0" applyNumberFormat="1" applyFill="1" applyBorder="1"/>
    <xf numFmtId="0" fontId="4" fillId="0" borderId="1" xfId="0" applyFont="1" applyBorder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O30"/>
  <sheetViews>
    <sheetView tabSelected="1" topLeftCell="B1" zoomScale="125" workbookViewId="0">
      <selection activeCell="E18" sqref="E18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1" max="11" width="11.332031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39" width="13.33203125" customWidth="1"/>
    <col min="40" max="40" width="13.5" customWidth="1"/>
    <col min="41" max="41" width="13" customWidth="1"/>
  </cols>
  <sheetData>
    <row r="2" spans="2:41" ht="34" x14ac:dyDescent="0.2">
      <c r="B2" s="1" t="s">
        <v>0</v>
      </c>
      <c r="C2" s="2" t="s">
        <v>19</v>
      </c>
      <c r="D2" s="2" t="s">
        <v>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9"/>
      <c r="AF2" s="9"/>
      <c r="AG2" s="9"/>
      <c r="AH2" s="9"/>
      <c r="AI2" s="9"/>
      <c r="AJ2" s="9"/>
      <c r="AK2" s="9"/>
      <c r="AL2" s="9"/>
      <c r="AM2" s="9"/>
      <c r="AN2" s="1" t="s">
        <v>2</v>
      </c>
      <c r="AO2" s="1" t="s">
        <v>20</v>
      </c>
    </row>
    <row r="3" spans="2:41" x14ac:dyDescent="0.2">
      <c r="B3" s="3" t="s">
        <v>3</v>
      </c>
      <c r="C3" s="14">
        <v>75</v>
      </c>
      <c r="D3" s="7">
        <f t="shared" ref="D3:D15" si="0">C3*$C$22</f>
        <v>3832.3920863309354</v>
      </c>
      <c r="E3" s="4"/>
      <c r="F3" s="4"/>
      <c r="G3" s="4"/>
      <c r="H3" s="4"/>
      <c r="I3" s="4"/>
      <c r="J3" s="4">
        <v>3832.39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16">
        <f>D3-SUM(E3:AM3)</f>
        <v>2.0863309355263482E-3</v>
      </c>
      <c r="AO3" s="16">
        <f>-SUM(E3:AM3)</f>
        <v>-3832.39</v>
      </c>
    </row>
    <row r="4" spans="2:41" x14ac:dyDescent="0.2">
      <c r="B4" s="3" t="s">
        <v>4</v>
      </c>
      <c r="C4" s="14">
        <v>29</v>
      </c>
      <c r="D4" s="7">
        <f t="shared" si="0"/>
        <v>1481.858273381295</v>
      </c>
      <c r="E4" s="4"/>
      <c r="F4" s="4"/>
      <c r="G4" s="4"/>
      <c r="H4" s="4"/>
      <c r="I4" s="4"/>
      <c r="J4" s="4"/>
      <c r="K4" s="4">
        <f>937+250</f>
        <v>1187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">
        <f t="shared" ref="AN4:AN15" si="1">D4-SUM(E4:AM4)</f>
        <v>294.85827338129502</v>
      </c>
      <c r="AO4" s="16">
        <f t="shared" ref="AO4:AO15" si="2">-SUM(E4:AM4)</f>
        <v>-1187</v>
      </c>
    </row>
    <row r="5" spans="2:41" x14ac:dyDescent="0.2">
      <c r="B5" s="3" t="s">
        <v>16</v>
      </c>
      <c r="C5" s="14">
        <v>45</v>
      </c>
      <c r="D5" s="7">
        <f t="shared" si="0"/>
        <v>2299.4352517985612</v>
      </c>
      <c r="E5" s="4"/>
      <c r="F5" s="4"/>
      <c r="G5" s="4"/>
      <c r="H5" s="4"/>
      <c r="I5" s="4"/>
      <c r="J5" s="4"/>
      <c r="K5" s="4"/>
      <c r="L5" s="4">
        <f>180</f>
        <v>180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6">
        <f t="shared" si="1"/>
        <v>2119.4352517985612</v>
      </c>
      <c r="AO5" s="16">
        <f t="shared" si="2"/>
        <v>-180</v>
      </c>
    </row>
    <row r="6" spans="2:41" x14ac:dyDescent="0.2">
      <c r="B6" s="3" t="s">
        <v>5</v>
      </c>
      <c r="C6" s="14">
        <v>24</v>
      </c>
      <c r="D6" s="7">
        <f t="shared" si="0"/>
        <v>1226.3654676258993</v>
      </c>
      <c r="E6" s="4">
        <v>47.5</v>
      </c>
      <c r="F6" s="4"/>
      <c r="G6" s="4"/>
      <c r="H6" s="4"/>
      <c r="I6" s="4"/>
      <c r="J6" s="4"/>
      <c r="K6" s="4"/>
      <c r="L6" s="4"/>
      <c r="M6" s="4">
        <v>694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6">
        <f t="shared" si="1"/>
        <v>484.86546762589933</v>
      </c>
      <c r="AO6" s="16">
        <f t="shared" si="2"/>
        <v>-741.5</v>
      </c>
    </row>
    <row r="7" spans="2:41" ht="17" customHeight="1" x14ac:dyDescent="0.2">
      <c r="B7" s="3" t="s">
        <v>6</v>
      </c>
      <c r="C7" s="15">
        <v>13</v>
      </c>
      <c r="D7" s="7">
        <f t="shared" si="0"/>
        <v>664.2812949640288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6">
        <f t="shared" si="1"/>
        <v>664.2812949640288</v>
      </c>
      <c r="AO7" s="16">
        <f t="shared" si="2"/>
        <v>0</v>
      </c>
    </row>
    <row r="8" spans="2:41" x14ac:dyDescent="0.2">
      <c r="B8" s="3" t="s">
        <v>7</v>
      </c>
      <c r="C8" s="15">
        <v>22</v>
      </c>
      <c r="D8" s="7">
        <f t="shared" si="0"/>
        <v>1124.1683453237411</v>
      </c>
      <c r="E8" s="4"/>
      <c r="F8" s="4"/>
      <c r="G8" s="4"/>
      <c r="H8" s="4"/>
      <c r="I8" s="4"/>
      <c r="J8" s="4"/>
      <c r="K8" s="4"/>
      <c r="L8" s="4"/>
      <c r="M8" s="4"/>
      <c r="N8" s="4">
        <v>1124.17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16">
        <f t="shared" si="1"/>
        <v>-1.6546762590223807E-3</v>
      </c>
      <c r="AO8" s="16">
        <f t="shared" si="2"/>
        <v>-1124.17</v>
      </c>
    </row>
    <row r="9" spans="2:41" x14ac:dyDescent="0.2">
      <c r="B9" s="3" t="s">
        <v>8</v>
      </c>
      <c r="C9" s="15">
        <v>19</v>
      </c>
      <c r="D9" s="7">
        <f t="shared" si="0"/>
        <v>970.87266187050363</v>
      </c>
      <c r="E9" s="4"/>
      <c r="F9" s="4"/>
      <c r="G9" s="4"/>
      <c r="H9" s="4"/>
      <c r="I9" s="4">
        <v>970.87</v>
      </c>
      <c r="J9" s="4"/>
      <c r="K9" s="4"/>
      <c r="L9" s="2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6">
        <f t="shared" si="1"/>
        <v>2.6618705036298707E-3</v>
      </c>
      <c r="AO9" s="16">
        <f t="shared" si="2"/>
        <v>-970.87</v>
      </c>
    </row>
    <row r="10" spans="2:41" x14ac:dyDescent="0.2">
      <c r="B10" s="3" t="s">
        <v>9</v>
      </c>
      <c r="C10" s="15">
        <v>4</v>
      </c>
      <c r="D10" s="7">
        <f t="shared" si="0"/>
        <v>204.39424460431655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6">
        <f t="shared" si="1"/>
        <v>204.39424460431655</v>
      </c>
      <c r="AO10" s="16">
        <f t="shared" si="2"/>
        <v>0</v>
      </c>
    </row>
    <row r="11" spans="2:41" x14ac:dyDescent="0.2">
      <c r="B11" s="3" t="s">
        <v>10</v>
      </c>
      <c r="C11" s="15">
        <v>2</v>
      </c>
      <c r="D11" s="7">
        <f t="shared" si="0"/>
        <v>102.19712230215828</v>
      </c>
      <c r="E11" s="4"/>
      <c r="F11" s="4">
        <v>102.2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6">
        <f t="shared" si="1"/>
        <v>-2.877697841725535E-3</v>
      </c>
      <c r="AO11" s="16">
        <f t="shared" si="2"/>
        <v>-102.2</v>
      </c>
    </row>
    <row r="12" spans="2:41" x14ac:dyDescent="0.2">
      <c r="B12" s="3" t="s">
        <v>11</v>
      </c>
      <c r="C12" s="15">
        <v>17</v>
      </c>
      <c r="D12" s="7">
        <f t="shared" si="0"/>
        <v>868.67553956834536</v>
      </c>
      <c r="E12" s="4"/>
      <c r="F12" s="4"/>
      <c r="G12" s="4">
        <v>868.68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16">
        <f t="shared" si="1"/>
        <v>-4.4604316545928668E-3</v>
      </c>
      <c r="AO12" s="16">
        <f t="shared" si="2"/>
        <v>-868.68</v>
      </c>
    </row>
    <row r="13" spans="2:41" x14ac:dyDescent="0.2">
      <c r="B13" s="3" t="s">
        <v>12</v>
      </c>
      <c r="C13" s="15">
        <v>22</v>
      </c>
      <c r="D13" s="7">
        <f t="shared" si="0"/>
        <v>1124.1683453237411</v>
      </c>
      <c r="E13" s="4"/>
      <c r="F13" s="4"/>
      <c r="G13" s="4"/>
      <c r="H13" s="4">
        <v>1124.17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6">
        <f t="shared" si="1"/>
        <v>-1.6546762590223807E-3</v>
      </c>
      <c r="AO13" s="16">
        <f t="shared" si="2"/>
        <v>-1124.17</v>
      </c>
    </row>
    <row r="14" spans="2:41" x14ac:dyDescent="0.2">
      <c r="B14" s="3" t="s">
        <v>13</v>
      </c>
      <c r="C14" s="15">
        <v>5</v>
      </c>
      <c r="D14" s="7">
        <f t="shared" si="0"/>
        <v>255.49280575539569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6">
        <f t="shared" si="1"/>
        <v>255.49280575539569</v>
      </c>
      <c r="AO14" s="16">
        <f t="shared" si="2"/>
        <v>0</v>
      </c>
    </row>
    <row r="15" spans="2:41" x14ac:dyDescent="0.2">
      <c r="B15" s="3" t="s">
        <v>14</v>
      </c>
      <c r="C15" s="15">
        <v>1</v>
      </c>
      <c r="D15" s="7">
        <f t="shared" si="0"/>
        <v>51.098561151079139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51.1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6">
        <f t="shared" si="1"/>
        <v>-1.4388489208627675E-3</v>
      </c>
      <c r="AO15" s="16">
        <f t="shared" si="2"/>
        <v>-51.1</v>
      </c>
    </row>
    <row r="16" spans="2:41" x14ac:dyDescent="0.2">
      <c r="B16" s="5" t="s">
        <v>15</v>
      </c>
      <c r="C16" s="17">
        <f t="shared" ref="C16:AC16" si="3">SUM(C3:C15)</f>
        <v>278</v>
      </c>
      <c r="D16" s="6">
        <f t="shared" si="3"/>
        <v>14205.4</v>
      </c>
      <c r="E16" s="6">
        <f t="shared" si="3"/>
        <v>47.5</v>
      </c>
      <c r="F16" s="6">
        <f t="shared" si="3"/>
        <v>102.2</v>
      </c>
      <c r="G16" s="6">
        <f t="shared" si="3"/>
        <v>868.68</v>
      </c>
      <c r="H16" s="6">
        <f t="shared" si="3"/>
        <v>1124.17</v>
      </c>
      <c r="I16" s="6">
        <f t="shared" si="3"/>
        <v>970.87</v>
      </c>
      <c r="J16" s="6">
        <f t="shared" si="3"/>
        <v>3832.39</v>
      </c>
      <c r="K16" s="6">
        <f t="shared" si="3"/>
        <v>1187</v>
      </c>
      <c r="L16" s="6">
        <f t="shared" si="3"/>
        <v>180</v>
      </c>
      <c r="M16" s="6">
        <f t="shared" si="3"/>
        <v>694</v>
      </c>
      <c r="N16" s="6">
        <f t="shared" si="3"/>
        <v>1124.17</v>
      </c>
      <c r="O16" s="6">
        <f t="shared" si="3"/>
        <v>51.1</v>
      </c>
      <c r="P16" s="6">
        <f t="shared" si="3"/>
        <v>0</v>
      </c>
      <c r="Q16" s="6">
        <f t="shared" si="3"/>
        <v>0</v>
      </c>
      <c r="R16" s="6">
        <f t="shared" si="3"/>
        <v>0</v>
      </c>
      <c r="S16" s="6">
        <f t="shared" si="3"/>
        <v>0</v>
      </c>
      <c r="T16" s="6">
        <f t="shared" si="3"/>
        <v>0</v>
      </c>
      <c r="U16" s="6">
        <f t="shared" si="3"/>
        <v>0</v>
      </c>
      <c r="V16" s="6">
        <f t="shared" si="3"/>
        <v>0</v>
      </c>
      <c r="W16" s="6">
        <f t="shared" si="3"/>
        <v>0</v>
      </c>
      <c r="X16" s="6">
        <f t="shared" si="3"/>
        <v>0</v>
      </c>
      <c r="Y16" s="6">
        <f t="shared" si="3"/>
        <v>0</v>
      </c>
      <c r="Z16" s="6">
        <f t="shared" si="3"/>
        <v>0</v>
      </c>
      <c r="AA16" s="6">
        <f t="shared" si="3"/>
        <v>0</v>
      </c>
      <c r="AB16" s="6">
        <f t="shared" si="3"/>
        <v>0</v>
      </c>
      <c r="AC16" s="6">
        <f t="shared" si="3"/>
        <v>0</v>
      </c>
      <c r="AD16" s="6"/>
      <c r="AE16" s="6">
        <f>SUM(AE3:AE15)</f>
        <v>0</v>
      </c>
      <c r="AF16" s="6"/>
      <c r="AG16" s="6"/>
      <c r="AH16" s="6"/>
      <c r="AI16" s="6"/>
      <c r="AJ16" s="6"/>
      <c r="AK16" s="6"/>
      <c r="AL16" s="6"/>
      <c r="AM16" s="6"/>
      <c r="AN16" s="6">
        <f>SUM(AN3:AN15)</f>
        <v>4023.3200000000011</v>
      </c>
      <c r="AO16" s="6">
        <f>SUM(AO3:AO15)</f>
        <v>-10182.08</v>
      </c>
    </row>
    <row r="17" spans="2:41" x14ac:dyDescent="0.2">
      <c r="B17" s="5" t="s">
        <v>21</v>
      </c>
      <c r="C17" s="5"/>
      <c r="D17" s="6"/>
      <c r="E17" s="23">
        <v>46140</v>
      </c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0"/>
      <c r="AG17" s="20"/>
      <c r="AH17" s="20"/>
      <c r="AI17" s="20"/>
      <c r="AJ17" s="20"/>
      <c r="AK17" s="20"/>
      <c r="AL17" s="20"/>
      <c r="AM17" s="20"/>
    </row>
    <row r="19" spans="2:41" x14ac:dyDescent="0.2">
      <c r="E19" s="13"/>
    </row>
    <row r="20" spans="2:41" x14ac:dyDescent="0.2">
      <c r="B20" t="s">
        <v>18</v>
      </c>
      <c r="C20" s="21">
        <f>C16</f>
        <v>278</v>
      </c>
    </row>
    <row r="21" spans="2:41" x14ac:dyDescent="0.2">
      <c r="B21" s="11">
        <v>0.2</v>
      </c>
      <c r="C21" s="12">
        <f>71027*0.2</f>
        <v>14205.400000000001</v>
      </c>
      <c r="AO21" s="13"/>
    </row>
    <row r="22" spans="2:41" x14ac:dyDescent="0.2">
      <c r="B22" t="s">
        <v>17</v>
      </c>
      <c r="C22" s="22">
        <f>C21/C20</f>
        <v>51.098561151079139</v>
      </c>
    </row>
    <row r="23" spans="2:41" x14ac:dyDescent="0.2">
      <c r="Z23" s="13"/>
    </row>
    <row r="26" spans="2:41" x14ac:dyDescent="0.2">
      <c r="J26" s="13"/>
    </row>
    <row r="30" spans="2:41" x14ac:dyDescent="0.2">
      <c r="Z30" s="1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2026-04-28T18:40:26Z</dcterms:modified>
</cp:coreProperties>
</file>